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tente\Google Drive\PC-CASA\Progetti formativi\Pubbliformez SALERNO\FONDO 2015\"/>
    </mc:Choice>
  </mc:AlternateContent>
  <bookViews>
    <workbookView xWindow="0" yWindow="135" windowWidth="19155" windowHeight="11790" activeTab="5"/>
  </bookViews>
  <sheets>
    <sheet name="Nota metodologica" sheetId="8" r:id="rId1"/>
    <sheet name="Costituzione 2010-2014" sheetId="5" r:id="rId2"/>
    <sheet name="Destinazione 2010-2014" sheetId="7" r:id="rId3"/>
    <sheet name="Costituzione da 2015" sheetId="9" r:id="rId4"/>
    <sheet name="Destinazione da 2015" sheetId="10" r:id="rId5"/>
    <sheet name="Esempi" sheetId="11" r:id="rId6"/>
  </sheets>
  <definedNames>
    <definedName name="_xlnm.Print_Area" localSheetId="1">'Costituzione 2010-2014'!$A$1:$G$58</definedName>
    <definedName name="_xlnm.Print_Area" localSheetId="3">'Costituzione da 2015'!$A$1:$C$34</definedName>
    <definedName name="_xlnm.Print_Area" localSheetId="2">'Destinazione 2010-2014'!$B$1:$G$26</definedName>
    <definedName name="_xlnm.Print_Area" localSheetId="4">'Destinazione da 2015'!$A$1:$C$26</definedName>
    <definedName name="_xlnm.Print_Area" localSheetId="5">Esempi!$A$1:$B$26</definedName>
  </definedNames>
  <calcPr calcId="152511"/>
</workbook>
</file>

<file path=xl/calcChain.xml><?xml version="1.0" encoding="utf-8"?>
<calcChain xmlns="http://schemas.openxmlformats.org/spreadsheetml/2006/main">
  <c r="B25" i="11" l="1"/>
  <c r="B20" i="11"/>
  <c r="B22" i="11" s="1"/>
  <c r="B12" i="11"/>
  <c r="B11" i="11"/>
  <c r="B8" i="11"/>
  <c r="B6" i="11"/>
  <c r="C15" i="9"/>
  <c r="B26" i="11" l="1"/>
  <c r="C14" i="9"/>
  <c r="C29" i="9" l="1"/>
  <c r="C30" i="9" s="1"/>
  <c r="C26" i="10"/>
  <c r="E26" i="10" s="1"/>
  <c r="C21" i="10"/>
  <c r="C18" i="10"/>
  <c r="C10" i="10"/>
  <c r="F34" i="5"/>
  <c r="E34" i="5"/>
  <c r="E35" i="5" s="1"/>
  <c r="E36" i="5" s="1"/>
  <c r="D34" i="5"/>
  <c r="C34" i="5"/>
  <c r="C35" i="5" s="1"/>
  <c r="C36" i="5" s="1"/>
  <c r="C15" i="5"/>
  <c r="C26" i="7" s="1"/>
  <c r="C27" i="7" s="1"/>
  <c r="C26" i="5"/>
  <c r="G34" i="5"/>
  <c r="G26" i="5"/>
  <c r="G35" i="5" s="1"/>
  <c r="G36" i="5" s="1"/>
  <c r="F26" i="5"/>
  <c r="F35" i="5" s="1"/>
  <c r="F36" i="5" s="1"/>
  <c r="E26" i="5"/>
  <c r="G10" i="7"/>
  <c r="F10" i="7"/>
  <c r="E10" i="7"/>
  <c r="E22" i="7" s="1"/>
  <c r="D10" i="7"/>
  <c r="G18" i="7"/>
  <c r="G21" i="7"/>
  <c r="C21" i="7"/>
  <c r="C22" i="7" s="1"/>
  <c r="C18" i="7"/>
  <c r="C10" i="7"/>
  <c r="G22" i="7"/>
  <c r="F21" i="7"/>
  <c r="E21" i="7"/>
  <c r="D21" i="7"/>
  <c r="D22" i="7" s="1"/>
  <c r="F18" i="7"/>
  <c r="F22" i="7" s="1"/>
  <c r="E18" i="7"/>
  <c r="D18" i="7"/>
  <c r="D15" i="5"/>
  <c r="D36" i="5" s="1"/>
  <c r="E15" i="5"/>
  <c r="E26" i="7" s="1"/>
  <c r="E27" i="7" s="1"/>
  <c r="D26" i="7"/>
  <c r="D27" i="7" s="1"/>
  <c r="G15" i="5"/>
  <c r="G26" i="7" s="1"/>
  <c r="G27" i="7" s="1"/>
  <c r="F15" i="5"/>
  <c r="F26" i="7"/>
  <c r="F27" i="7" s="1"/>
  <c r="G44" i="5"/>
  <c r="C44" i="5"/>
  <c r="D44" i="5"/>
  <c r="E44" i="5"/>
  <c r="F44" i="5"/>
  <c r="E45" i="5"/>
  <c r="F45" i="5"/>
  <c r="D45" i="5"/>
  <c r="G45" i="5"/>
  <c r="D26" i="5"/>
  <c r="D35" i="5"/>
  <c r="E24" i="7" l="1"/>
  <c r="E25" i="7" s="1"/>
  <c r="E38" i="5"/>
  <c r="D38" i="5"/>
  <c r="D24" i="7"/>
  <c r="D25" i="7" s="1"/>
  <c r="F24" i="7"/>
  <c r="F25" i="7" s="1"/>
  <c r="F38" i="5"/>
  <c r="C24" i="7"/>
  <c r="C25" i="7" s="1"/>
  <c r="C38" i="5"/>
  <c r="C22" i="10"/>
  <c r="C24" i="10"/>
  <c r="E24" i="10" s="1"/>
  <c r="G38" i="5"/>
  <c r="G24" i="7"/>
  <c r="G25" i="7" s="1"/>
  <c r="E40" i="5" l="1"/>
  <c r="E49" i="5"/>
  <c r="E46" i="5"/>
  <c r="E50" i="5" s="1"/>
  <c r="D46" i="5"/>
  <c r="D50" i="5" s="1"/>
  <c r="F46" i="5"/>
  <c r="G46" i="5"/>
  <c r="G50" i="5" s="1"/>
  <c r="D49" i="5"/>
  <c r="F40" i="5"/>
  <c r="F48" i="5"/>
  <c r="F50" i="5"/>
  <c r="F49" i="5"/>
  <c r="G40" i="5"/>
  <c r="G49" i="5"/>
  <c r="D48" i="5" l="1"/>
  <c r="E48" i="5"/>
  <c r="G48" i="5"/>
  <c r="D40" i="5"/>
</calcChain>
</file>

<file path=xl/sharedStrings.xml><?xml version="1.0" encoding="utf-8"?>
<sst xmlns="http://schemas.openxmlformats.org/spreadsheetml/2006/main" count="169" uniqueCount="109">
  <si>
    <t>DESCRIZIONE</t>
  </si>
  <si>
    <t>INDENNITÀ DI COMPARTO QUOTA CARICO FONDO</t>
  </si>
  <si>
    <t>PROGRESSIONI ORIZZONTALI STORICHE</t>
  </si>
  <si>
    <t>POSIZIONI ORGANIZZATIVE</t>
  </si>
  <si>
    <t>ALTRI ISTITUTI NON COMPRESI FRA I PRECEDENTI</t>
  </si>
  <si>
    <t>RISORSE ANCORA DA CONTRATTARE</t>
  </si>
  <si>
    <t>Risorse stabili</t>
  </si>
  <si>
    <t>PERCENTUALE DI RIDUZIONE DEL LIMITE</t>
  </si>
  <si>
    <t>LIMITE 2010 ADEGUATO ALLA EVENTUALE RIDUZIONE DI PERSONALE</t>
  </si>
  <si>
    <t>RISPARMI EX ART. 2 C. 3 D.LGS 165/2001</t>
  </si>
  <si>
    <t>PERSONALE DELL'ANNO CON METODO DELLA SEMISOMMA</t>
  </si>
  <si>
    <t>Risorse variabili soggette al limite</t>
  </si>
  <si>
    <t>Totale Risorse variabili soggette al limite</t>
  </si>
  <si>
    <t>Risorse variabili NON soggette al limite</t>
  </si>
  <si>
    <t>Totale Risorse variabili NON soggette al limite</t>
  </si>
  <si>
    <t>TOTALE RISORSE VARIABILE</t>
  </si>
  <si>
    <t>TOTALE RISORSE STABILI</t>
  </si>
  <si>
    <r>
      <t xml:space="preserve">di cui: </t>
    </r>
    <r>
      <rPr>
        <i/>
        <sz val="11"/>
        <rFont val="Arial"/>
        <family val="2"/>
      </rPr>
      <t>per applicazione limite 2010</t>
    </r>
  </si>
  <si>
    <r>
      <t xml:space="preserve">di cui: </t>
    </r>
    <r>
      <rPr>
        <i/>
        <sz val="11"/>
        <rFont val="Arial"/>
        <family val="2"/>
      </rPr>
      <t>per riduzione limite a seguito della riduzione di personale</t>
    </r>
  </si>
  <si>
    <t>RIDUZIONE DA APPORTARE AL FONDO AI SENSI DELL'ART. 9 COMMA 2-BIS DEL DL N. 78/2010</t>
  </si>
  <si>
    <t>(1)</t>
  </si>
  <si>
    <t>(2)</t>
  </si>
  <si>
    <t>(3)</t>
  </si>
  <si>
    <t>(4)</t>
  </si>
  <si>
    <t>Tutti gli importi vanno indicati in euro e al netto degli oneri sociali (contributi ed IRAP) a carico del datore di lavoro.</t>
  </si>
  <si>
    <t>I totali vanno adeguati al limite di cui all'art. 9, comma 2-bis applicando le riduzioni fondo di cui alla riga 46.</t>
  </si>
  <si>
    <t>Destinazione risorse contrattazione integrativa</t>
  </si>
  <si>
    <t>TOTALE RISORSE DESTINATE</t>
  </si>
  <si>
    <t>Totale destinazioni contrattate dal CI di riferimento</t>
  </si>
  <si>
    <t>Totale destinazioni non contrattate dal CI di riferimento</t>
  </si>
  <si>
    <t>Totale destinazioni ancora da regolare</t>
  </si>
  <si>
    <t xml:space="preserve">Decurtazione per effetto della riduzione di personale (unità): </t>
  </si>
  <si>
    <t>Verifica copertura complessiva utilizzi</t>
  </si>
  <si>
    <t>Verifica copertura risorse stabili per utilizzi stabili</t>
  </si>
  <si>
    <t>DECURTAZIONI DEL FONDO - PARTE FISSA</t>
  </si>
  <si>
    <t>DECURTAZIONI DEL FONDO - PARTE VARIABILE</t>
  </si>
  <si>
    <t>PROGRESSIONI ORIZZONTALI</t>
  </si>
  <si>
    <t>INDENNITÀ DI RESPONSABILITÀ / PROFESSIONALITÀ</t>
  </si>
  <si>
    <t>INDENNITÀ TURNO, RISCHIO, DISAGIO E ALTRE.</t>
  </si>
  <si>
    <t>PRODUTTIVITÀ / PERFORMANCE COLLETTIVA</t>
  </si>
  <si>
    <t>PRODUTTIVITÀ / PERFORMANCE INDIVIDUALE</t>
  </si>
  <si>
    <r>
      <t xml:space="preserve">UNICO IMPORTO CONSOLIDATO ANNO 2003 - </t>
    </r>
    <r>
      <rPr>
        <i/>
        <sz val="8"/>
        <rFont val="Arial"/>
        <family val="2"/>
      </rPr>
      <t>(ART. 31 C.2 CCNL 2002-05)</t>
    </r>
  </si>
  <si>
    <r>
      <t xml:space="preserve">INCREMENTI CCNL 2004-05 - </t>
    </r>
    <r>
      <rPr>
        <i/>
        <sz val="8"/>
        <rFont val="Arial"/>
        <family val="2"/>
      </rPr>
      <t>(ART. 4. CC. 1,4,5 PARTE FISSA)</t>
    </r>
  </si>
  <si>
    <r>
      <t xml:space="preserve">INCREMENTI CCNL 2006-09 - </t>
    </r>
    <r>
      <rPr>
        <i/>
        <sz val="8"/>
        <rFont val="Arial"/>
        <family val="2"/>
      </rPr>
      <t>(ART. 8. CC. 2,5,6,7 PARTE FISSA)</t>
    </r>
  </si>
  <si>
    <t>ACCANTONAMENTO ART. 32 C. 7 CCNL 2002-05 (ALTE PROFESSIONALITA')</t>
  </si>
  <si>
    <t>Compensi derivanti da cause con spese compensate.</t>
  </si>
  <si>
    <t>Escluse le poste individuate tra le risorse variabili non soggette al limite.</t>
  </si>
  <si>
    <r>
      <t xml:space="preserve">Costituzione Fondo risorse contrattazione integrativa </t>
    </r>
    <r>
      <rPr>
        <b/>
        <i/>
        <vertAlign val="superscript"/>
        <sz val="14"/>
        <rFont val="Arial"/>
        <family val="2"/>
      </rPr>
      <t>(1)</t>
    </r>
  </si>
  <si>
    <t>(5)</t>
  </si>
  <si>
    <t>(6)</t>
  </si>
  <si>
    <r>
      <t xml:space="preserve">INCREMENTI CCNL 2002-05 - </t>
    </r>
    <r>
      <rPr>
        <i/>
        <sz val="8"/>
        <rFont val="Arial"/>
        <family val="2"/>
      </rPr>
      <t>(ART. 32 CC. 1,2,7)</t>
    </r>
  </si>
  <si>
    <r>
      <t xml:space="preserve">ECONOMIE FONDO ANNO PRECEDENTE - </t>
    </r>
    <r>
      <rPr>
        <i/>
        <sz val="8"/>
        <rFont val="Arial"/>
        <family val="2"/>
      </rPr>
      <t>(</t>
    </r>
    <r>
      <rPr>
        <i/>
        <sz val="8"/>
        <color theme="1"/>
        <rFont val="Arial"/>
        <family val="2"/>
      </rPr>
      <t>ART. 17, C.5, CCNL 1998-2001)</t>
    </r>
  </si>
  <si>
    <r>
      <t xml:space="preserve">COMPENSI PROFESSIONALI LEGALI IN RELAZIONE A SENTENZE FAVOREVOLI - </t>
    </r>
    <r>
      <rPr>
        <i/>
        <sz val="8"/>
        <rFont val="Arial"/>
        <family val="2"/>
      </rPr>
      <t>(ART. 27, CCNL 14/9/2000)</t>
    </r>
    <r>
      <rPr>
        <sz val="9"/>
        <rFont val="Arial"/>
        <family val="2"/>
      </rPr>
      <t xml:space="preserve"> </t>
    </r>
    <r>
      <rPr>
        <i/>
        <vertAlign val="superscript"/>
        <sz val="10.35"/>
        <rFont val="Arial"/>
        <family val="2"/>
      </rPr>
      <t>(5)</t>
    </r>
  </si>
  <si>
    <r>
      <t xml:space="preserve">QUOTE PER LA PROGETTAZIONE - </t>
    </r>
    <r>
      <rPr>
        <i/>
        <sz val="8"/>
        <rFont val="Arial"/>
        <family val="2"/>
      </rPr>
      <t>(ART. 15, C.1 LETT. K), CCNL 1998-2001; ART. 92, CC. 5-6,  D.LGS. 163/2006)</t>
    </r>
  </si>
  <si>
    <r>
      <t xml:space="preserve">ECONOMIE FONDO STRAORDINARIO CONFLUITE - </t>
    </r>
    <r>
      <rPr>
        <i/>
        <sz val="8"/>
        <rFont val="Arial"/>
        <family val="2"/>
      </rPr>
      <t>(ART. 14, C.4, CCNL 1998-2001)</t>
    </r>
  </si>
  <si>
    <t>(7)</t>
  </si>
  <si>
    <r>
      <t xml:space="preserve">TOTALE </t>
    </r>
    <r>
      <rPr>
        <b/>
        <i/>
        <vertAlign val="superscript"/>
        <sz val="11"/>
        <rFont val="Arial"/>
        <family val="2"/>
      </rPr>
      <t>(7)</t>
    </r>
  </si>
  <si>
    <r>
      <t xml:space="preserve">TOTALE  DEPURATO DELLE VOCI NON SOGGETTE AL VINCOLO </t>
    </r>
    <r>
      <rPr>
        <b/>
        <i/>
        <vertAlign val="superscript"/>
        <sz val="11"/>
        <rFont val="Arial"/>
        <family val="2"/>
      </rPr>
      <t>(7)</t>
    </r>
  </si>
  <si>
    <r>
      <t xml:space="preserve">RIA E ASSEGNI AD PERSONAM PERSONALE CESSATO - </t>
    </r>
    <r>
      <rPr>
        <i/>
        <sz val="8"/>
        <rFont val="Arial"/>
        <family val="2"/>
      </rPr>
      <t>(ART. 4, C.2, CCNL 2000-01)</t>
    </r>
  </si>
  <si>
    <r>
      <t xml:space="preserve">INCREMENTO PER RIORGANIZZAZIONI CON AUMENTO DOTAZIONE ORGANICA - </t>
    </r>
    <r>
      <rPr>
        <i/>
        <sz val="8"/>
        <rFont val="Arial"/>
        <family val="2"/>
      </rPr>
      <t>(ART.15, C.5, CCNL 1998-2001 PARTE FISSA)</t>
    </r>
  </si>
  <si>
    <r>
      <t xml:space="preserve">INCREMENTO PER PROCESSI DECENTRAMENTO E TRASFERIMENTO FUNZIONI - </t>
    </r>
    <r>
      <rPr>
        <i/>
        <sz val="8"/>
        <rFont val="Arial"/>
        <family val="2"/>
      </rPr>
      <t>(ART.15, C.1, lett. L), CCNL 1998-2001)</t>
    </r>
  </si>
  <si>
    <r>
      <t xml:space="preserve">RISORSE PIANI RAZIONALIZZAZIONE E RIQUALIFICAZIONE SPESA - </t>
    </r>
    <r>
      <rPr>
        <i/>
        <sz val="8"/>
        <rFont val="Arial"/>
        <family val="2"/>
      </rPr>
      <t>(ART. 15, COMMA 1, lett. K); ART. 16, COMMI 4 E 5, DL 98/2011)</t>
    </r>
  </si>
  <si>
    <r>
      <t xml:space="preserve">COMPENSI PROFESSIONALI LEGALI IN RELAZIONE A SENTENZE FAVOREVOLI - </t>
    </r>
    <r>
      <rPr>
        <i/>
        <sz val="8"/>
        <rFont val="Arial"/>
        <family val="2"/>
      </rPr>
      <t>(ART. 27, CCNL 14.9.2000)</t>
    </r>
    <r>
      <rPr>
        <sz val="9"/>
        <rFont val="Arial"/>
        <family val="2"/>
      </rPr>
      <t xml:space="preserve"> </t>
    </r>
    <r>
      <rPr>
        <i/>
        <vertAlign val="superscript"/>
        <sz val="11"/>
        <rFont val="Arial"/>
        <family val="2"/>
      </rPr>
      <t>(4)</t>
    </r>
  </si>
  <si>
    <r>
      <t xml:space="preserve">MESSI NOTIFICATORI - </t>
    </r>
    <r>
      <rPr>
        <i/>
        <sz val="8"/>
        <rFont val="Arial"/>
        <family val="2"/>
      </rPr>
      <t>(ART. 54, CCNL 14.9.2000)</t>
    </r>
  </si>
  <si>
    <r>
      <t xml:space="preserve">INTEGRAZIONE 1,2% - </t>
    </r>
    <r>
      <rPr>
        <i/>
        <sz val="8"/>
        <rFont val="Arial"/>
        <family val="2"/>
      </rPr>
      <t>(ART. 15, C.2, CCNL 1998-2001)</t>
    </r>
  </si>
  <si>
    <r>
      <t xml:space="preserve">NUOVI SERVIZI E RIORGANIZZAZIONI CON AUMENTO DOTAZIONE ORGANICA - </t>
    </r>
    <r>
      <rPr>
        <i/>
        <sz val="8"/>
        <rFont val="Arial"/>
        <family val="2"/>
      </rPr>
      <t>(ART.15, C.5, CCNL 1998-2001 PARTE VARIABILE)</t>
    </r>
  </si>
  <si>
    <r>
      <t xml:space="preserve">SPONSORIZZAZIONI, ACCORDI COLLABORAZIONE, ECC. - </t>
    </r>
    <r>
      <rPr>
        <i/>
        <sz val="8"/>
        <rFont val="Arial"/>
        <family val="2"/>
      </rPr>
      <t xml:space="preserve">(ART. 43, L. 449/1997; ART. 15, C.1, lett. D), CCNL 1998-2001) </t>
    </r>
    <r>
      <rPr>
        <i/>
        <vertAlign val="superscript"/>
        <sz val="11"/>
        <rFont val="Arial"/>
        <family val="2"/>
      </rPr>
      <t>(2)</t>
    </r>
  </si>
  <si>
    <r>
      <t xml:space="preserve">RECUPERO EVASIONE ICI - </t>
    </r>
    <r>
      <rPr>
        <i/>
        <sz val="8"/>
        <rFont val="Arial"/>
        <family val="2"/>
      </rPr>
      <t>(ART. 4, C.3, CCNL 2000-2001; ART. 3, C. 57, L.662/1996, ART. 59, C.1, lett. P), D.LGS 446/1997)</t>
    </r>
  </si>
  <si>
    <r>
      <t xml:space="preserve">SPECIFICHE DISPOSIZIONI DI LEGGE - </t>
    </r>
    <r>
      <rPr>
        <i/>
        <sz val="8"/>
        <rFont val="Arial"/>
        <family val="2"/>
      </rPr>
      <t>(ART. 15 C. 1 lett. K) CCNL 1998-01)</t>
    </r>
    <r>
      <rPr>
        <sz val="9"/>
        <rFont val="Arial"/>
        <family val="2"/>
      </rPr>
      <t xml:space="preserve"> </t>
    </r>
    <r>
      <rPr>
        <i/>
        <vertAlign val="superscript"/>
        <sz val="11"/>
        <rFont val="Arial"/>
        <family val="2"/>
      </rPr>
      <t>(3)</t>
    </r>
  </si>
  <si>
    <r>
      <t xml:space="preserve">INTEGRAZIONE FONDO CCIAA IN EQUILIBRIO FINANZIARIO - </t>
    </r>
    <r>
      <rPr>
        <i/>
        <sz val="8"/>
        <rFont val="Arial"/>
        <family val="2"/>
      </rPr>
      <t>(ART. 15, C.1, lett. N), CCNL 1998-2001)</t>
    </r>
  </si>
  <si>
    <r>
      <t xml:space="preserve">INCREMENTO PER RIDUZIONE STABILE STRAORDINARIO - </t>
    </r>
    <r>
      <rPr>
        <i/>
        <sz val="8"/>
        <rFont val="Arial"/>
        <family val="2"/>
      </rPr>
      <t>(ART. 14 C.1 CCNL 1998-2001)</t>
    </r>
  </si>
  <si>
    <t>Calcolo delle riduzioni previste dall'art. 9, c.2 bis, DL 78/2010:</t>
  </si>
  <si>
    <t>Compensi derivanti da cause con vittoria di spese a carico della controparte, acquisite in entrata al bilancio dell'ente.</t>
  </si>
  <si>
    <r>
      <t>SPONSORIZZAZIONI, ACCORDI DI COLLABORAZIONI, COMPENSI ISTAT,</t>
    </r>
    <r>
      <rPr>
        <i/>
        <sz val="9"/>
        <rFont val="Arial"/>
        <family val="2"/>
      </rPr>
      <t xml:space="preserve"> ECC.</t>
    </r>
    <r>
      <rPr>
        <sz val="9"/>
        <rFont val="Arial"/>
        <family val="2"/>
      </rPr>
      <t xml:space="preserve"> - </t>
    </r>
    <r>
      <rPr>
        <i/>
        <sz val="8"/>
        <rFont val="Arial"/>
        <family val="2"/>
      </rPr>
      <t>(ART. 43, L. 449/1997; ART. 15, C.1, lett. D), CCNL 1998-2001)</t>
    </r>
    <r>
      <rPr>
        <sz val="9"/>
        <rFont val="Arial"/>
        <family val="2"/>
      </rPr>
      <t xml:space="preserve"> </t>
    </r>
    <r>
      <rPr>
        <i/>
        <vertAlign val="superscript"/>
        <sz val="11"/>
        <rFont val="Arial"/>
        <family val="2"/>
      </rPr>
      <t>(6)</t>
    </r>
  </si>
  <si>
    <r>
      <t xml:space="preserve">RIDETERMINAZIONE PER INCREMENTO STIPENDIO - </t>
    </r>
    <r>
      <rPr>
        <i/>
        <sz val="8"/>
        <rFont val="Arial"/>
        <family val="2"/>
      </rPr>
      <t>(DICHIARAZIONE CONGIUNTA N.14 CCNL 2002-05 - N.1 CCNL 2008-09)</t>
    </r>
  </si>
  <si>
    <r>
      <t>PERSONALE A INIZIO ANNO (al 1 gennaio)</t>
    </r>
    <r>
      <rPr>
        <b/>
        <vertAlign val="superscript"/>
        <sz val="9"/>
        <color rgb="FF0000FF"/>
        <rFont val="Arial"/>
        <family val="2"/>
      </rPr>
      <t>8</t>
    </r>
  </si>
  <si>
    <r>
      <t>PERSONALE A FINE ANNO (al 31 dicembre)</t>
    </r>
    <r>
      <rPr>
        <b/>
        <vertAlign val="superscript"/>
        <sz val="9"/>
        <color rgb="FF0000FF"/>
        <rFont val="Arial"/>
        <family val="2"/>
      </rPr>
      <t>8</t>
    </r>
  </si>
  <si>
    <t>(8)</t>
  </si>
  <si>
    <t>Va indicata la consistenza di personale non dirigente, il cui trattamento accessorio è a carico del presente fondo</t>
  </si>
  <si>
    <r>
      <t xml:space="preserve">Sponsorizzazioni, accordi di collaborazione, risorse trasferite dall'ISTAT per il censimento 2011 </t>
    </r>
    <r>
      <rPr>
        <b/>
        <i/>
        <sz val="8"/>
        <rFont val="Arial"/>
        <family val="2"/>
      </rPr>
      <t>ed altre voci rientranti nella disciplina di cui all'art. 43 legge n. 449/1997,</t>
    </r>
    <r>
      <rPr>
        <sz val="8"/>
        <rFont val="Arial"/>
        <family val="2"/>
      </rPr>
      <t xml:space="preserve"> per attività non ordinariamente rese prima dell'entrata in vigore del D.L. n. 78/2010 (Circ. RGS n. 12/2011 pag.5,  n. 16/2012 pag. 129, n. 21/2013 pag.140).</t>
    </r>
  </si>
  <si>
    <t>Sponsorizzazioni, accordi di collaborazione ecc. riferiti ad attività ordinariamente rese prima dell'entrata in vigore del D.L. n. 78/2010.</t>
  </si>
  <si>
    <t>Risorse variabili</t>
  </si>
  <si>
    <t>Risorse disponibili alla contrattazione integrativa</t>
  </si>
  <si>
    <r>
      <t xml:space="preserve">SPECIFICHE DISPOSIZIONI DI LEGGE - </t>
    </r>
    <r>
      <rPr>
        <i/>
        <sz val="8"/>
        <rFont val="Arial"/>
        <family val="2"/>
      </rPr>
      <t>(ART. 15 C. 1 lett. K) CCNL 1998-01)</t>
    </r>
  </si>
  <si>
    <r>
      <t xml:space="preserve">COMPENSI PROFESSIONALI LEGALI IN RELAZIONE A SENTENZE FAVOREVOLI - </t>
    </r>
    <r>
      <rPr>
        <i/>
        <sz val="8"/>
        <rFont val="Arial"/>
        <family val="2"/>
      </rPr>
      <t>(ART. 27, CCNL 14.9.2000)</t>
    </r>
    <r>
      <rPr>
        <sz val="9"/>
        <rFont val="Arial"/>
        <family val="2"/>
      </rPr>
      <t xml:space="preserve"> </t>
    </r>
    <r>
      <rPr>
        <i/>
        <vertAlign val="superscript"/>
        <sz val="11"/>
        <rFont val="Arial"/>
        <family val="2"/>
      </rPr>
      <t>(2)</t>
    </r>
  </si>
  <si>
    <r>
      <t xml:space="preserve">SPONSORIZZAZIONI, ACCORDI COLLABORAZIONE, COMPENSI ISTAT, ECC. - </t>
    </r>
    <r>
      <rPr>
        <i/>
        <sz val="8"/>
        <rFont val="Arial"/>
        <family val="2"/>
      </rPr>
      <t>(ART. 43, L. 449/1997; ART. 15, C.1, lett. D), CCNL 1998-2001)</t>
    </r>
  </si>
  <si>
    <t>INDENNITÀ TURNO, RISCHIO, DISAGIO E ALTRE</t>
  </si>
  <si>
    <t>Decurtazione complessivamente operata nell'anno 2014 ai sensi dell'art. 9, c.2bis, DL 78/2010.</t>
  </si>
  <si>
    <r>
      <t xml:space="preserve">DECURTAZIONE PERMANENTE EX ART. 1, C. 456, L. 147/2013 </t>
    </r>
    <r>
      <rPr>
        <b/>
        <vertAlign val="superscript"/>
        <sz val="9"/>
        <color rgb="FFFF0000"/>
        <rFont val="Arial"/>
        <family val="2"/>
      </rPr>
      <t>(3)</t>
    </r>
  </si>
  <si>
    <t>Importi da indicare nel rispetto dell'art. 9, comma 8, del D.L. 94/2014 convertito in L. 114/2014.</t>
  </si>
  <si>
    <t>TOTALE RISORSE VARIABILI</t>
  </si>
  <si>
    <r>
      <t xml:space="preserve">NUOVI SERVIZI E POTENZIAMENTO QUALI-QUANTITATIVO SERVIZI ESISTENTI - </t>
    </r>
    <r>
      <rPr>
        <i/>
        <sz val="8"/>
        <rFont val="Arial"/>
        <family val="2"/>
      </rPr>
      <t>(ART.15, C.5, CCNL 1998-2001 PARTE VARIABILE)</t>
    </r>
  </si>
  <si>
    <r>
      <t xml:space="preserve">INCREMENTO PER AUMENTO DOTAZIONE ORGANICA SEGUITO DA NUOVE ASSUNZIONI - </t>
    </r>
    <r>
      <rPr>
        <i/>
        <sz val="8"/>
        <rFont val="Arial"/>
        <family val="2"/>
      </rPr>
      <t>(ART.15, C.5, CCNL 1998-2001 PARTE FISSA)</t>
    </r>
  </si>
  <si>
    <t>ESEMPIO 1</t>
  </si>
  <si>
    <t>ANNO 2014</t>
  </si>
  <si>
    <t>Limite 2010</t>
  </si>
  <si>
    <t>Fondo 2014 (costituito considerando tutte le voci)</t>
  </si>
  <si>
    <t>Decurtazione 2014 per limite 2010</t>
  </si>
  <si>
    <t>Decurtazione 2014 per riduzione di personale (riduzione 2014 su 2010 del 5%)</t>
  </si>
  <si>
    <t>Fondo 2014</t>
  </si>
  <si>
    <t>ANNO 2015</t>
  </si>
  <si>
    <t>Decurtazione permanente dal 2015 (art. 1, comma 456)</t>
  </si>
  <si>
    <t>Fondo 2015</t>
  </si>
  <si>
    <t>Fondo 2015 (costituito considerando tutte le voci)</t>
  </si>
  <si>
    <t>Decurtazione permanente uguale alle decurtazioni anno 2014, come risultanti da relazione tecnica 2014</t>
  </si>
  <si>
    <t>ESEMPIO 2</t>
  </si>
  <si>
    <t>Mancata inclusione nell'anno 2014 di risorse eccedenti il limite (p.es.: RIA cessati): decurtazione permanente maggiore di quella evidenziata nel 2014</t>
  </si>
  <si>
    <t>Fondo 2014 (costituito non considerando alcune  voci, p.es. RIA cessati)</t>
  </si>
  <si>
    <t>Decurtazione permanente dal 2015 (art. 1, comma 456): 10+5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</si>
</sst>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
    <numFmt numFmtId="165" formatCode="#,##0_ ;\-#,##0\ "/>
    <numFmt numFmtId="166" formatCode="0_ ;\-0\ "/>
    <numFmt numFmtId="167" formatCode="_-* #,##0_-;\-* #,##0_-;_-* &quot;-&quot;??_-;_-@_-"/>
    <numFmt numFmtId="168" formatCode="#,##0_ ;[Red]\-#,##0\ "/>
    <numFmt numFmtId="169" formatCode="0.00%_-;\-* #,##0_-;_-* &quot;-&quot;??_-;_-@_-"/>
    <numFmt numFmtId="170" formatCode="_-* #,##0_-;\-#,##0_-;_-* &quot;-&quot;??_-;_-@_-"/>
  </numFmts>
  <fonts count="41" x14ac:knownFonts="1">
    <font>
      <sz val="11"/>
      <color theme="1"/>
      <name val="Calibri"/>
      <family val="2"/>
      <scheme val="minor"/>
    </font>
    <font>
      <b/>
      <sz val="10"/>
      <name val="Arial"/>
      <family val="2"/>
    </font>
    <font>
      <i/>
      <sz val="10"/>
      <name val="Arial"/>
      <family val="2"/>
    </font>
    <font>
      <b/>
      <i/>
      <sz val="10"/>
      <name val="Arial"/>
      <family val="2"/>
    </font>
    <font>
      <b/>
      <sz val="14"/>
      <name val="Arial"/>
      <family val="2"/>
    </font>
    <font>
      <sz val="11"/>
      <color indexed="8"/>
      <name val="Arial"/>
      <family val="2"/>
    </font>
    <font>
      <sz val="10"/>
      <color indexed="8"/>
      <name val="Arial"/>
      <family val="2"/>
    </font>
    <font>
      <sz val="9"/>
      <name val="Arial"/>
      <family val="2"/>
    </font>
    <font>
      <sz val="9"/>
      <color indexed="8"/>
      <name val="Arial"/>
      <family val="2"/>
    </font>
    <font>
      <sz val="11"/>
      <color indexed="8"/>
      <name val="Calibri"/>
      <family val="2"/>
    </font>
    <font>
      <b/>
      <sz val="11"/>
      <name val="Arial"/>
      <family val="2"/>
    </font>
    <font>
      <b/>
      <i/>
      <sz val="11"/>
      <name val="Arial"/>
      <family val="2"/>
    </font>
    <font>
      <i/>
      <sz val="11"/>
      <name val="Arial"/>
      <family val="2"/>
    </font>
    <font>
      <sz val="11"/>
      <color rgb="FF0000FF"/>
      <name val="Calibri"/>
      <family val="2"/>
      <scheme val="minor"/>
    </font>
    <font>
      <b/>
      <sz val="11"/>
      <color rgb="FF0000FF"/>
      <name val="Arial"/>
      <family val="2"/>
    </font>
    <font>
      <b/>
      <i/>
      <sz val="10"/>
      <color rgb="FF0000FF"/>
      <name val="Arial"/>
      <family val="2"/>
    </font>
    <font>
      <b/>
      <sz val="9"/>
      <color rgb="FF0000FF"/>
      <name val="Arial"/>
      <family val="2"/>
    </font>
    <font>
      <b/>
      <i/>
      <sz val="11"/>
      <color rgb="FF0000FF"/>
      <name val="Arial"/>
      <family val="2"/>
    </font>
    <font>
      <b/>
      <sz val="10"/>
      <name val="Calibri"/>
      <family val="2"/>
      <scheme val="minor"/>
    </font>
    <font>
      <sz val="10"/>
      <name val="Calibri"/>
      <family val="2"/>
      <scheme val="minor"/>
    </font>
    <font>
      <i/>
      <sz val="8"/>
      <name val="Arial"/>
      <family val="2"/>
    </font>
    <font>
      <b/>
      <sz val="9"/>
      <color theme="5"/>
      <name val="Arial"/>
      <family val="2"/>
    </font>
    <font>
      <b/>
      <sz val="10"/>
      <color theme="5"/>
      <name val="Arial"/>
      <family val="2"/>
    </font>
    <font>
      <i/>
      <vertAlign val="superscript"/>
      <sz val="11"/>
      <name val="Arial"/>
      <family val="2"/>
    </font>
    <font>
      <b/>
      <i/>
      <vertAlign val="superscript"/>
      <sz val="14"/>
      <name val="Arial"/>
      <family val="2"/>
    </font>
    <font>
      <i/>
      <vertAlign val="superscript"/>
      <sz val="10.35"/>
      <name val="Arial"/>
      <family val="2"/>
    </font>
    <font>
      <i/>
      <sz val="8"/>
      <color theme="1"/>
      <name val="Arial"/>
      <family val="2"/>
    </font>
    <font>
      <b/>
      <i/>
      <vertAlign val="superscript"/>
      <sz val="11"/>
      <name val="Arial"/>
      <family val="2"/>
    </font>
    <font>
      <b/>
      <u/>
      <sz val="14"/>
      <name val="Arial"/>
      <family val="2"/>
    </font>
    <font>
      <i/>
      <vertAlign val="superscript"/>
      <sz val="11"/>
      <color theme="1"/>
      <name val="Arial"/>
      <family val="2"/>
    </font>
    <font>
      <i/>
      <sz val="9"/>
      <name val="Arial"/>
      <family val="2"/>
    </font>
    <font>
      <sz val="8"/>
      <name val="Arial"/>
      <family val="2"/>
    </font>
    <font>
      <b/>
      <i/>
      <sz val="8"/>
      <name val="Arial"/>
      <family val="2"/>
    </font>
    <font>
      <sz val="8"/>
      <color indexed="8"/>
      <name val="Arial"/>
      <family val="2"/>
    </font>
    <font>
      <b/>
      <vertAlign val="superscript"/>
      <sz val="9"/>
      <color rgb="FF0000FF"/>
      <name val="Arial"/>
      <family val="2"/>
    </font>
    <font>
      <b/>
      <sz val="10"/>
      <color rgb="FFFF0000"/>
      <name val="Arial"/>
      <family val="2"/>
    </font>
    <font>
      <i/>
      <vertAlign val="superscript"/>
      <sz val="12"/>
      <color theme="1"/>
      <name val="Arial"/>
      <family val="2"/>
    </font>
    <font>
      <b/>
      <sz val="9"/>
      <color rgb="FFFF0000"/>
      <name val="Arial"/>
      <family val="2"/>
    </font>
    <font>
      <b/>
      <vertAlign val="superscript"/>
      <sz val="9"/>
      <color rgb="FFFF0000"/>
      <name val="Arial"/>
      <family val="2"/>
    </font>
    <font>
      <b/>
      <sz val="11"/>
      <color theme="1"/>
      <name val="Calibri"/>
      <family val="2"/>
      <scheme val="minor"/>
    </font>
    <font>
      <i/>
      <sz val="11"/>
      <color theme="1"/>
      <name val="Calibri"/>
      <family val="2"/>
      <scheme val="minor"/>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6" tint="0.59999389629810485"/>
        <bgColor indexed="64"/>
      </patternFill>
    </fill>
    <fill>
      <patternFill patternType="solid">
        <fgColor rgb="FFFFFF66"/>
        <bgColor indexed="64"/>
      </patternFill>
    </fill>
    <fill>
      <patternFill patternType="gray125">
        <bgColor auto="1"/>
      </patternFill>
    </fill>
    <fill>
      <patternFill patternType="solid">
        <fgColor rgb="FFFFFF00"/>
        <bgColor indexed="64"/>
      </patternFill>
    </fill>
    <fill>
      <patternFill patternType="solid">
        <fgColor theme="0"/>
        <bgColor indexed="64"/>
      </patternFill>
    </fill>
  </fills>
  <borders count="2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diagonal/>
    </border>
    <border>
      <left/>
      <right/>
      <top style="thin">
        <color indexed="64"/>
      </top>
      <bottom/>
      <diagonal/>
    </border>
    <border>
      <left style="thin">
        <color auto="1"/>
      </left>
      <right style="thin">
        <color auto="1"/>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3" fontId="9" fillId="0" borderId="0" applyFont="0" applyFill="0" applyBorder="0" applyAlignment="0" applyProtection="0"/>
    <xf numFmtId="9" fontId="9" fillId="0" borderId="0" applyFont="0" applyFill="0" applyBorder="0" applyAlignment="0" applyProtection="0"/>
  </cellStyleXfs>
  <cellXfs count="96">
    <xf numFmtId="0" fontId="0" fillId="0" borderId="0" xfId="0"/>
    <xf numFmtId="0" fontId="0" fillId="0" borderId="0" xfId="0" applyAlignment="1">
      <alignment vertical="center"/>
    </xf>
    <xf numFmtId="0" fontId="0" fillId="0" borderId="0" xfId="0" applyAlignment="1" applyProtection="1">
      <alignment vertical="center"/>
    </xf>
    <xf numFmtId="164" fontId="0" fillId="0" borderId="0" xfId="0" applyNumberFormat="1" applyAlignment="1">
      <alignment vertical="center"/>
    </xf>
    <xf numFmtId="0" fontId="8" fillId="0" borderId="0" xfId="0" applyFont="1" applyAlignment="1" applyProtection="1">
      <alignment vertical="center"/>
    </xf>
    <xf numFmtId="165" fontId="0" fillId="0" borderId="0" xfId="1" applyNumberFormat="1" applyFont="1" applyBorder="1" applyAlignment="1" applyProtection="1">
      <alignment horizontal="centerContinuous" vertical="center"/>
    </xf>
    <xf numFmtId="165" fontId="2" fillId="0" borderId="1" xfId="1" applyNumberFormat="1" applyFont="1" applyFill="1" applyBorder="1" applyAlignment="1" applyProtection="1">
      <alignment horizontal="left" vertical="center"/>
    </xf>
    <xf numFmtId="165" fontId="6" fillId="0" borderId="1" xfId="1" applyNumberFormat="1" applyFont="1" applyBorder="1" applyAlignment="1">
      <alignment vertical="center"/>
    </xf>
    <xf numFmtId="165" fontId="5" fillId="0" borderId="0" xfId="1" applyNumberFormat="1" applyFont="1" applyAlignment="1" applyProtection="1">
      <alignment vertical="center"/>
    </xf>
    <xf numFmtId="165" fontId="0" fillId="0" borderId="0" xfId="1" applyNumberFormat="1" applyFont="1" applyAlignment="1" applyProtection="1">
      <alignment vertical="center"/>
    </xf>
    <xf numFmtId="165" fontId="6" fillId="0" borderId="0" xfId="1" applyNumberFormat="1" applyFont="1" applyFill="1" applyBorder="1" applyAlignment="1" applyProtection="1">
      <alignment vertical="center"/>
    </xf>
    <xf numFmtId="165" fontId="10" fillId="0" borderId="0" xfId="1" applyNumberFormat="1" applyFont="1" applyFill="1" applyBorder="1" applyAlignment="1" applyProtection="1">
      <alignment vertical="center"/>
    </xf>
    <xf numFmtId="0" fontId="11" fillId="0" borderId="0" xfId="0" applyFont="1" applyFill="1" applyBorder="1" applyAlignment="1" applyProtection="1">
      <alignment horizontal="right" vertical="center"/>
    </xf>
    <xf numFmtId="0" fontId="11" fillId="0" borderId="1" xfId="0" applyFont="1" applyFill="1" applyBorder="1" applyAlignment="1" applyProtection="1">
      <alignment horizontal="left" vertical="center"/>
    </xf>
    <xf numFmtId="0" fontId="10" fillId="0" borderId="0" xfId="0" applyFont="1" applyFill="1" applyBorder="1" applyAlignment="1" applyProtection="1">
      <alignment horizontal="right" vertical="center"/>
    </xf>
    <xf numFmtId="0" fontId="10" fillId="4" borderId="3" xfId="0" applyFont="1" applyFill="1" applyBorder="1" applyAlignment="1" applyProtection="1">
      <alignment horizontal="centerContinuous" vertical="center"/>
    </xf>
    <xf numFmtId="166" fontId="10" fillId="4" borderId="3" xfId="1" applyNumberFormat="1" applyFont="1" applyFill="1" applyBorder="1" applyAlignment="1" applyProtection="1">
      <alignment horizontal="centerContinuous" vertical="center"/>
    </xf>
    <xf numFmtId="49" fontId="7" fillId="0" borderId="3" xfId="0" applyNumberFormat="1" applyFont="1" applyFill="1" applyBorder="1" applyAlignment="1" applyProtection="1">
      <alignment horizontal="left" vertical="center" indent="1"/>
    </xf>
    <xf numFmtId="0" fontId="3" fillId="2" borderId="2" xfId="0" applyFont="1" applyFill="1" applyBorder="1" applyAlignment="1" applyProtection="1">
      <alignment horizontal="right" vertical="center" indent="1"/>
    </xf>
    <xf numFmtId="0" fontId="2" fillId="5" borderId="3" xfId="0" applyFont="1" applyFill="1" applyBorder="1" applyAlignment="1" applyProtection="1">
      <alignment horizontal="right" vertical="center" indent="1"/>
    </xf>
    <xf numFmtId="0" fontId="2" fillId="5" borderId="4" xfId="0" applyFont="1" applyFill="1" applyBorder="1" applyAlignment="1" applyProtection="1">
      <alignment horizontal="right" vertical="center" indent="1"/>
    </xf>
    <xf numFmtId="0" fontId="3" fillId="2" borderId="3" xfId="0" applyFont="1" applyFill="1" applyBorder="1" applyAlignment="1" applyProtection="1">
      <alignment horizontal="right" vertical="center" indent="1"/>
    </xf>
    <xf numFmtId="0" fontId="10" fillId="0" borderId="8" xfId="0" applyFont="1" applyFill="1" applyBorder="1" applyAlignment="1" applyProtection="1">
      <alignment horizontal="right" vertical="center" indent="1"/>
    </xf>
    <xf numFmtId="0" fontId="10" fillId="0" borderId="0" xfId="0" applyFont="1" applyFill="1" applyBorder="1" applyAlignment="1" applyProtection="1">
      <alignment horizontal="right" vertical="center" wrapText="1" indent="1"/>
    </xf>
    <xf numFmtId="0" fontId="13" fillId="0" borderId="0" xfId="0" applyFont="1" applyBorder="1" applyAlignment="1">
      <alignment horizontal="right" vertical="center" indent="1"/>
    </xf>
    <xf numFmtId="0" fontId="11" fillId="0" borderId="0" xfId="0" applyFont="1" applyFill="1" applyBorder="1" applyAlignment="1" applyProtection="1">
      <alignment horizontal="right" vertical="center" indent="1"/>
    </xf>
    <xf numFmtId="167" fontId="6" fillId="0" borderId="3" xfId="1" applyNumberFormat="1" applyFont="1" applyFill="1" applyBorder="1" applyAlignment="1" applyProtection="1">
      <alignment vertical="center"/>
      <protection locked="0"/>
    </xf>
    <xf numFmtId="167" fontId="1" fillId="5" borderId="4" xfId="1" applyNumberFormat="1" applyFont="1" applyFill="1" applyBorder="1" applyAlignment="1" applyProtection="1">
      <alignment vertical="center"/>
    </xf>
    <xf numFmtId="167" fontId="1" fillId="2" borderId="4" xfId="1" applyNumberFormat="1" applyFont="1" applyFill="1" applyBorder="1" applyAlignment="1" applyProtection="1">
      <alignment vertical="center"/>
    </xf>
    <xf numFmtId="167" fontId="10" fillId="0" borderId="3" xfId="1" applyNumberFormat="1" applyFont="1" applyFill="1" applyBorder="1" applyAlignment="1" applyProtection="1">
      <alignment vertical="center"/>
    </xf>
    <xf numFmtId="167" fontId="10" fillId="2" borderId="6" xfId="1" applyNumberFormat="1" applyFont="1" applyFill="1" applyBorder="1" applyAlignment="1" applyProtection="1">
      <alignment horizontal="right" vertical="center"/>
    </xf>
    <xf numFmtId="165" fontId="6" fillId="6" borderId="4" xfId="1" applyNumberFormat="1" applyFont="1" applyFill="1" applyBorder="1" applyAlignment="1" applyProtection="1">
      <alignment vertical="center"/>
      <protection locked="0"/>
    </xf>
    <xf numFmtId="168" fontId="18" fillId="0" borderId="0" xfId="1" applyNumberFormat="1" applyFont="1" applyBorder="1" applyAlignment="1" applyProtection="1">
      <alignment horizontal="center" vertical="top" wrapText="1"/>
    </xf>
    <xf numFmtId="165" fontId="19" fillId="0" borderId="0" xfId="1" applyNumberFormat="1" applyFont="1" applyBorder="1" applyAlignment="1" applyProtection="1">
      <alignment horizontal="center" vertical="top"/>
    </xf>
    <xf numFmtId="165" fontId="18" fillId="0" borderId="0" xfId="1" applyNumberFormat="1" applyFont="1" applyBorder="1" applyAlignment="1" applyProtection="1">
      <alignment horizontal="center" vertical="top" wrapText="1"/>
    </xf>
    <xf numFmtId="49" fontId="21" fillId="0" borderId="3" xfId="0" applyNumberFormat="1" applyFont="1" applyFill="1" applyBorder="1" applyAlignment="1" applyProtection="1">
      <alignment horizontal="right" vertical="center" indent="1"/>
    </xf>
    <xf numFmtId="167" fontId="22" fillId="0" borderId="3" xfId="1" applyNumberFormat="1" applyFont="1" applyFill="1" applyBorder="1" applyAlignment="1" applyProtection="1">
      <alignment vertical="center"/>
      <protection locked="0"/>
    </xf>
    <xf numFmtId="165" fontId="5" fillId="0" borderId="0" xfId="1" applyNumberFormat="1" applyFont="1" applyFill="1" applyAlignment="1" applyProtection="1">
      <alignment vertical="center"/>
    </xf>
    <xf numFmtId="165" fontId="0" fillId="0" borderId="0" xfId="1" applyNumberFormat="1" applyFont="1" applyFill="1" applyAlignment="1" applyProtection="1">
      <alignment vertical="center"/>
    </xf>
    <xf numFmtId="0" fontId="14" fillId="0" borderId="16" xfId="0" applyFont="1" applyFill="1" applyBorder="1" applyAlignment="1" applyProtection="1">
      <alignment horizontal="right" vertical="center" indent="1"/>
    </xf>
    <xf numFmtId="0" fontId="28" fillId="0" borderId="0" xfId="0" applyFont="1" applyFill="1" applyBorder="1" applyAlignment="1" applyProtection="1">
      <alignment horizontal="left" indent="2"/>
    </xf>
    <xf numFmtId="0" fontId="10" fillId="0" borderId="0" xfId="0" applyFont="1" applyFill="1" applyBorder="1" applyAlignment="1" applyProtection="1">
      <alignment horizontal="left" indent="2"/>
    </xf>
    <xf numFmtId="0" fontId="16" fillId="0" borderId="0" xfId="0" applyFont="1" applyFill="1" applyBorder="1" applyAlignment="1" applyProtection="1">
      <alignment horizontal="right" vertical="center" indent="2"/>
    </xf>
    <xf numFmtId="0" fontId="7" fillId="0" borderId="0" xfId="0" applyFont="1" applyFill="1" applyBorder="1" applyAlignment="1" applyProtection="1">
      <alignment horizontal="right" vertical="center" indent="2"/>
    </xf>
    <xf numFmtId="49" fontId="29" fillId="0" borderId="0" xfId="0" applyNumberFormat="1" applyFont="1" applyAlignment="1">
      <alignment horizontal="right" vertical="center"/>
    </xf>
    <xf numFmtId="0" fontId="0" fillId="0" borderId="0" xfId="0" applyAlignment="1" applyProtection="1">
      <alignment horizontal="right" vertical="center" indent="10"/>
    </xf>
    <xf numFmtId="0" fontId="17" fillId="0" borderId="0" xfId="0" applyFont="1" applyFill="1" applyBorder="1" applyAlignment="1" applyProtection="1">
      <alignment horizontal="right" vertical="center" indent="2"/>
    </xf>
    <xf numFmtId="43" fontId="3" fillId="0" borderId="17" xfId="1" applyNumberFormat="1" applyFont="1" applyFill="1" applyBorder="1" applyAlignment="1" applyProtection="1">
      <alignment horizontal="right" vertical="center"/>
    </xf>
    <xf numFmtId="43" fontId="3" fillId="0" borderId="18" xfId="1" applyNumberFormat="1" applyFont="1" applyFill="1" applyBorder="1" applyAlignment="1" applyProtection="1">
      <alignment horizontal="right" vertical="center"/>
    </xf>
    <xf numFmtId="169" fontId="1" fillId="3" borderId="12" xfId="2" applyNumberFormat="1" applyFont="1" applyFill="1" applyBorder="1" applyAlignment="1" applyProtection="1">
      <alignment vertical="center"/>
    </xf>
    <xf numFmtId="167" fontId="10" fillId="3" borderId="6" xfId="1" applyNumberFormat="1" applyFont="1" applyFill="1" applyBorder="1" applyAlignment="1" applyProtection="1">
      <alignment vertical="center"/>
    </xf>
    <xf numFmtId="167" fontId="12" fillId="0" borderId="19" xfId="1" applyNumberFormat="1" applyFont="1" applyFill="1" applyBorder="1" applyAlignment="1" applyProtection="1">
      <alignment horizontal="right" vertical="center"/>
    </xf>
    <xf numFmtId="167" fontId="12" fillId="0" borderId="3" xfId="1" applyNumberFormat="1" applyFont="1" applyFill="1" applyBorder="1" applyAlignment="1" applyProtection="1">
      <alignment horizontal="right" vertical="center"/>
    </xf>
    <xf numFmtId="167" fontId="14" fillId="3" borderId="6" xfId="1" applyNumberFormat="1" applyFont="1" applyFill="1" applyBorder="1" applyAlignment="1" applyProtection="1">
      <alignment vertical="center"/>
    </xf>
    <xf numFmtId="167" fontId="10" fillId="0" borderId="6" xfId="1" applyNumberFormat="1" applyFont="1" applyFill="1" applyBorder="1" applyAlignment="1" applyProtection="1">
      <alignment horizontal="right" vertical="center"/>
    </xf>
    <xf numFmtId="165" fontId="6" fillId="6" borderId="11" xfId="1" applyNumberFormat="1" applyFont="1" applyFill="1" applyBorder="1" applyAlignment="1" applyProtection="1">
      <alignment vertical="center"/>
    </xf>
    <xf numFmtId="167" fontId="15" fillId="3" borderId="9" xfId="1" applyNumberFormat="1" applyFont="1" applyFill="1" applyBorder="1" applyAlignment="1" applyProtection="1">
      <alignment vertical="center"/>
      <protection locked="0"/>
    </xf>
    <xf numFmtId="167" fontId="15" fillId="3" borderId="7" xfId="1" applyNumberFormat="1" applyFont="1" applyFill="1" applyBorder="1" applyAlignment="1" applyProtection="1">
      <alignment vertical="center"/>
      <protection locked="0"/>
    </xf>
    <xf numFmtId="167" fontId="15" fillId="3" borderId="10" xfId="1" applyNumberFormat="1" applyFont="1" applyFill="1" applyBorder="1" applyAlignment="1" applyProtection="1">
      <alignment vertical="center"/>
      <protection locked="0"/>
    </xf>
    <xf numFmtId="167" fontId="15" fillId="3" borderId="13" xfId="1" applyNumberFormat="1" applyFont="1" applyFill="1" applyBorder="1" applyAlignment="1" applyProtection="1">
      <alignment vertical="center"/>
      <protection locked="0"/>
    </xf>
    <xf numFmtId="167" fontId="15" fillId="3" borderId="14" xfId="1" applyNumberFormat="1" applyFont="1" applyFill="1" applyBorder="1" applyAlignment="1" applyProtection="1">
      <alignment vertical="center"/>
      <protection locked="0"/>
    </xf>
    <xf numFmtId="167" fontId="15" fillId="3" borderId="15" xfId="1" applyNumberFormat="1" applyFont="1" applyFill="1" applyBorder="1" applyAlignment="1" applyProtection="1">
      <alignment vertical="center"/>
      <protection locked="0"/>
    </xf>
    <xf numFmtId="167" fontId="1" fillId="0" borderId="3" xfId="1" applyNumberFormat="1" applyFont="1" applyFill="1" applyBorder="1" applyAlignment="1" applyProtection="1">
      <alignment vertical="center"/>
    </xf>
    <xf numFmtId="0" fontId="10" fillId="0" borderId="20" xfId="0" applyFont="1" applyFill="1" applyBorder="1" applyAlignment="1" applyProtection="1">
      <alignment horizontal="right" vertical="center" indent="1"/>
    </xf>
    <xf numFmtId="170" fontId="10" fillId="3" borderId="6" xfId="1" applyNumberFormat="1" applyFont="1" applyFill="1" applyBorder="1" applyAlignment="1" applyProtection="1">
      <alignment vertical="center"/>
    </xf>
    <xf numFmtId="0" fontId="31" fillId="0" borderId="0" xfId="0" applyFont="1" applyAlignment="1" applyProtection="1">
      <alignment vertical="center"/>
    </xf>
    <xf numFmtId="0" fontId="31" fillId="0" borderId="0" xfId="0" applyFont="1" applyFill="1" applyAlignment="1" applyProtection="1">
      <alignment vertical="center"/>
    </xf>
    <xf numFmtId="0" fontId="33" fillId="0" borderId="0" xfId="0" applyFont="1" applyFill="1" applyAlignment="1">
      <alignment vertical="center"/>
    </xf>
    <xf numFmtId="49" fontId="29" fillId="0" borderId="0" xfId="0" applyNumberFormat="1" applyFont="1" applyAlignment="1">
      <alignment horizontal="right" vertical="top"/>
    </xf>
    <xf numFmtId="0" fontId="4" fillId="0" borderId="5" xfId="0" applyFont="1" applyFill="1" applyBorder="1" applyAlignment="1" applyProtection="1">
      <alignment horizontal="center" vertical="center" wrapText="1"/>
    </xf>
    <xf numFmtId="167" fontId="10" fillId="0" borderId="0" xfId="1" applyNumberFormat="1" applyFont="1" applyFill="1" applyBorder="1" applyAlignment="1" applyProtection="1">
      <alignment vertical="center"/>
    </xf>
    <xf numFmtId="167" fontId="10" fillId="0" borderId="0" xfId="1" applyNumberFormat="1" applyFont="1" applyFill="1" applyBorder="1" applyAlignment="1" applyProtection="1">
      <alignment horizontal="right" vertical="center"/>
    </xf>
    <xf numFmtId="166" fontId="10" fillId="4" borderId="3" xfId="1" applyNumberFormat="1" applyFont="1" applyFill="1" applyBorder="1" applyAlignment="1" applyProtection="1">
      <alignment horizontal="center" vertical="center"/>
    </xf>
    <xf numFmtId="167" fontId="1" fillId="2" borderId="3" xfId="1" applyNumberFormat="1" applyFont="1" applyFill="1" applyBorder="1" applyAlignment="1" applyProtection="1">
      <alignment vertical="center"/>
    </xf>
    <xf numFmtId="0" fontId="10" fillId="0" borderId="0" xfId="0" applyFont="1" applyFill="1" applyBorder="1" applyAlignment="1" applyProtection="1">
      <alignment horizontal="right" vertical="center" indent="1"/>
    </xf>
    <xf numFmtId="0" fontId="7" fillId="0" borderId="0" xfId="0" applyFont="1" applyAlignment="1" applyProtection="1">
      <alignment vertical="center"/>
    </xf>
    <xf numFmtId="49" fontId="36" fillId="0" borderId="0" xfId="0" applyNumberFormat="1" applyFont="1" applyAlignment="1">
      <alignment horizontal="right" vertical="center"/>
    </xf>
    <xf numFmtId="49" fontId="37" fillId="0" borderId="2" xfId="0" applyNumberFormat="1" applyFont="1" applyFill="1" applyBorder="1" applyAlignment="1" applyProtection="1">
      <alignment horizontal="right" vertical="center" indent="1"/>
    </xf>
    <xf numFmtId="167" fontId="35" fillId="0" borderId="3" xfId="1" applyNumberFormat="1" applyFont="1" applyFill="1" applyBorder="1" applyAlignment="1" applyProtection="1">
      <alignment vertical="center"/>
      <protection locked="0"/>
    </xf>
    <xf numFmtId="168" fontId="18" fillId="0" borderId="0" xfId="1" applyNumberFormat="1" applyFont="1" applyBorder="1" applyAlignment="1" applyProtection="1">
      <alignment horizontal="center" vertical="center" wrapText="1"/>
    </xf>
    <xf numFmtId="0" fontId="13" fillId="0" borderId="0" xfId="0" applyFont="1"/>
    <xf numFmtId="0" fontId="11" fillId="0" borderId="0" xfId="0" applyFont="1" applyFill="1" applyBorder="1" applyAlignment="1" applyProtection="1">
      <alignment horizontal="right" vertical="center" indent="1"/>
    </xf>
    <xf numFmtId="0" fontId="4" fillId="0" borderId="5" xfId="0" applyFont="1" applyFill="1" applyBorder="1" applyAlignment="1" applyProtection="1">
      <alignment horizontal="center" vertical="center" wrapText="1"/>
    </xf>
    <xf numFmtId="0" fontId="31" fillId="0" borderId="0" xfId="0" applyFont="1" applyFill="1" applyAlignment="1" applyProtection="1">
      <alignment horizontal="left" vertical="center" wrapText="1"/>
    </xf>
    <xf numFmtId="0" fontId="0" fillId="0" borderId="0" xfId="0" applyAlignment="1">
      <alignment vertical="center" wrapText="1"/>
    </xf>
    <xf numFmtId="0" fontId="0" fillId="8" borderId="0" xfId="0" applyFill="1" applyAlignment="1">
      <alignment vertical="center" wrapText="1"/>
    </xf>
    <xf numFmtId="0" fontId="0" fillId="0" borderId="21" xfId="0" applyBorder="1" applyAlignment="1">
      <alignment vertical="center" wrapText="1"/>
    </xf>
    <xf numFmtId="0" fontId="39" fillId="0" borderId="21" xfId="0" applyFont="1" applyBorder="1" applyAlignment="1">
      <alignment vertical="center" wrapText="1"/>
    </xf>
    <xf numFmtId="0" fontId="39" fillId="0" borderId="4" xfId="0" applyFont="1" applyBorder="1" applyAlignment="1">
      <alignment vertical="center" wrapText="1"/>
    </xf>
    <xf numFmtId="0" fontId="0" fillId="0" borderId="4" xfId="0" applyBorder="1" applyAlignment="1">
      <alignment vertical="center" wrapText="1"/>
    </xf>
    <xf numFmtId="0" fontId="40" fillId="8" borderId="23" xfId="0" applyFont="1" applyFill="1" applyBorder="1" applyAlignment="1">
      <alignment horizontal="left" vertical="center" wrapText="1"/>
    </xf>
    <xf numFmtId="0" fontId="40" fillId="8" borderId="24" xfId="0" applyFont="1" applyFill="1" applyBorder="1" applyAlignment="1">
      <alignment horizontal="left" vertical="center" wrapText="1"/>
    </xf>
    <xf numFmtId="0" fontId="40" fillId="0" borderId="3" xfId="0" applyFont="1" applyBorder="1" applyAlignment="1">
      <alignment vertical="center" wrapText="1"/>
    </xf>
    <xf numFmtId="0" fontId="0" fillId="0" borderId="3" xfId="0" applyBorder="1" applyAlignment="1">
      <alignment vertical="center" wrapText="1"/>
    </xf>
    <xf numFmtId="0" fontId="39" fillId="7" borderId="22" xfId="0" applyFont="1" applyFill="1" applyBorder="1" applyAlignment="1">
      <alignment horizontal="center" vertical="center" wrapText="1"/>
    </xf>
    <xf numFmtId="0" fontId="39" fillId="7" borderId="8" xfId="0" applyFont="1" applyFill="1" applyBorder="1" applyAlignment="1">
      <alignment horizontal="center" vertical="center" wrapText="1"/>
    </xf>
  </cellXfs>
  <cellStyles count="3">
    <cellStyle name="Migliaia" xfId="1" builtinId="3"/>
    <cellStyle name="Normale" xfId="0" builtinId="0"/>
    <cellStyle name="Percentuale" xfId="2" builtinId="5"/>
  </cellStyles>
  <dxfs count="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9" defaultPivotStyle="PivotStyleLight16"/>
  <colors>
    <mruColors>
      <color rgb="FF0000FF"/>
      <color rgb="FF99FF66"/>
      <color rgb="FF3366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9525</xdr:rowOff>
    </xdr:from>
    <xdr:to>
      <xdr:col>23</xdr:col>
      <xdr:colOff>247650</xdr:colOff>
      <xdr:row>41</xdr:row>
      <xdr:rowOff>47625</xdr:rowOff>
    </xdr:to>
    <xdr:sp macro="" textlink="">
      <xdr:nvSpPr>
        <xdr:cNvPr id="2" name="CasellaDiTesto 1"/>
        <xdr:cNvSpPr txBox="1"/>
      </xdr:nvSpPr>
      <xdr:spPr>
        <a:xfrm>
          <a:off x="0" y="9525"/>
          <a:ext cx="14411325" cy="7848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1000"/>
            </a:spcAft>
          </a:pPr>
          <a:r>
            <a:rPr lang="it-IT" sz="1400" b="1" u="sng">
              <a:effectLst/>
              <a:latin typeface="+mn-lt"/>
              <a:ea typeface="Calibri"/>
              <a:cs typeface="Times New Roman"/>
            </a:rPr>
            <a:t>NOTA METODOLOGICA</a:t>
          </a:r>
          <a:endParaRPr lang="it-IT" sz="1400">
            <a:effectLst/>
            <a:latin typeface="+mn-lt"/>
            <a:ea typeface="Calibri"/>
            <a:cs typeface="Times New Roman"/>
          </a:endParaRPr>
        </a:p>
        <a:p>
          <a:pPr algn="ctr">
            <a:lnSpc>
              <a:spcPct val="115000"/>
            </a:lnSpc>
            <a:spcAft>
              <a:spcPts val="1000"/>
            </a:spcAft>
          </a:pPr>
          <a:r>
            <a:rPr lang="it-IT" sz="1400" b="1">
              <a:effectLst/>
              <a:latin typeface="+mn-lt"/>
              <a:ea typeface="Calibri"/>
              <a:cs typeface="Times New Roman"/>
            </a:rPr>
            <a:t>Foglio excel per la gestione delle risorse decentrate del fondo per la contrattazione integrativa del comparto Regioni ed Autonomie locali</a:t>
          </a:r>
          <a:endParaRPr lang="it-IT" sz="1400">
            <a:effectLst/>
            <a:latin typeface="+mn-lt"/>
            <a:ea typeface="Calibri"/>
            <a:cs typeface="Times New Roman"/>
          </a:endParaRPr>
        </a:p>
        <a:p>
          <a:pPr algn="just">
            <a:lnSpc>
              <a:spcPct val="115000"/>
            </a:lnSpc>
            <a:spcAft>
              <a:spcPts val="1000"/>
            </a:spcAft>
          </a:pPr>
          <a:r>
            <a:rPr lang="it-IT" sz="1400">
              <a:effectLst/>
              <a:latin typeface="+mn-lt"/>
              <a:ea typeface="Calibri"/>
              <a:cs typeface="Times New Roman"/>
            </a:rPr>
            <a:t>Il presente foglio excel per la gestione delle risorse decentrate è stato predisposto dall'Agenzia con l'intento di supportare l'attività di costituzione e destinazione del fondo per la contrattazione integrativa. Pur tenendo </a:t>
          </a:r>
          <a:r>
            <a:rPr lang="it-IT" sz="1400" b="0">
              <a:effectLst/>
              <a:latin typeface="+mn-lt"/>
              <a:ea typeface="Calibri"/>
              <a:cs typeface="Times New Roman"/>
            </a:rPr>
            <a:t>conto di alcuni orientamenti condivisi </a:t>
          </a:r>
          <a:r>
            <a:rPr lang="it-IT" sz="1400">
              <a:effectLst/>
              <a:latin typeface="+mn-lt"/>
              <a:ea typeface="Calibri"/>
              <a:cs typeface="Times New Roman"/>
            </a:rPr>
            <a:t>con la Ragioneria generale dello Stato, esso non può essere considerato fonte ufficiale di interpretazione delle norme di legge né tanto meno "strumento" cui gli enti devono obbligatoriamente conformarsi. Pertanto, ciascun ente potrà apportarvi modifiche ed integrazioni in funzione delle proprie esigenze, come pure, far pervenire suggerimenti operativi per il suo miglioramento.</a:t>
          </a:r>
        </a:p>
        <a:p>
          <a:pPr algn="just">
            <a:lnSpc>
              <a:spcPct val="115000"/>
            </a:lnSpc>
            <a:spcAft>
              <a:spcPts val="1000"/>
            </a:spcAft>
          </a:pPr>
          <a:r>
            <a:rPr lang="it-IT" sz="1400" b="1">
              <a:solidFill>
                <a:srgbClr val="3366FF"/>
              </a:solidFill>
              <a:effectLst/>
              <a:latin typeface="+mn-lt"/>
              <a:ea typeface="Calibri"/>
              <a:cs typeface="Times New Roman"/>
            </a:rPr>
            <a:t>Metodo per quantificare  le risorse decentrate a decorrere dall'anno 2015</a:t>
          </a:r>
        </a:p>
        <a:p>
          <a:pPr marL="0" indent="0" algn="just">
            <a:lnSpc>
              <a:spcPct val="115000"/>
            </a:lnSpc>
            <a:spcAft>
              <a:spcPts val="1000"/>
            </a:spcAft>
          </a:pPr>
          <a:r>
            <a:rPr lang="it-IT" sz="1400">
              <a:solidFill>
                <a:schemeClr val="dk1"/>
              </a:solidFill>
              <a:effectLst/>
              <a:latin typeface="+mn-lt"/>
              <a:ea typeface="Calibri"/>
              <a:cs typeface="Times New Roman"/>
            </a:rPr>
            <a:t>L'art. 1, comma 456, della Legge n. 147/2013 (Legge di Stabilità per il 2014) ha modificato l'art. 9, comma 2-bis del D.L. n. 78/2010, prorogando fino al 2014, la vigenza del limite di crescita delle risorse basato sull'anno 2010 e prevedendo, altresì, a decorrere dal 2015 ed a regime, che le risorse destinate annualmente al trattamento economico accessorio sono decurtate di un importo pari alle riduzioni operate per effetto dell'applicazione del previgente regime vincolistico.</a:t>
          </a:r>
        </a:p>
        <a:p>
          <a:pPr algn="just">
            <a:lnSpc>
              <a:spcPct val="115000"/>
            </a:lnSpc>
            <a:spcAft>
              <a:spcPts val="1000"/>
            </a:spcAft>
          </a:pPr>
          <a:r>
            <a:rPr lang="it-IT" sz="1400">
              <a:effectLst/>
              <a:latin typeface="+mn-lt"/>
              <a:ea typeface="Calibri"/>
              <a:cs typeface="Times New Roman"/>
            </a:rPr>
            <a:t>L</a:t>
          </a:r>
          <a:r>
            <a:rPr lang="it-IT" sz="1400">
              <a:solidFill>
                <a:schemeClr val="dk1"/>
              </a:solidFill>
              <a:effectLst/>
              <a:latin typeface="+mn-lt"/>
              <a:ea typeface="Calibri"/>
              <a:cs typeface="Times New Roman"/>
            </a:rPr>
            <a:t>a Ragioneria </a:t>
          </a:r>
          <a:r>
            <a:rPr lang="it-IT" sz="1400">
              <a:effectLst/>
              <a:latin typeface="+mn-lt"/>
              <a:ea typeface="Calibri"/>
              <a:cs typeface="Times New Roman"/>
            </a:rPr>
            <a:t>Generale dello Stato ha</a:t>
          </a:r>
          <a:r>
            <a:rPr lang="it-IT" sz="1400" baseline="0">
              <a:effectLst/>
              <a:latin typeface="+mn-lt"/>
              <a:ea typeface="Calibri"/>
              <a:cs typeface="Times New Roman"/>
            </a:rPr>
            <a:t> fornito alcuni primi orientamenti sull'interpretazione della predetta norma</a:t>
          </a:r>
          <a:r>
            <a:rPr lang="it-IT" sz="1100" baseline="30000">
              <a:solidFill>
                <a:schemeClr val="dk1"/>
              </a:solidFill>
              <a:effectLst/>
              <a:latin typeface="+mn-lt"/>
              <a:ea typeface="+mn-ea"/>
              <a:cs typeface="+mn-cs"/>
            </a:rPr>
            <a:t>(1)</a:t>
          </a:r>
          <a:r>
            <a:rPr lang="it-IT" sz="1400" baseline="0">
              <a:effectLst/>
              <a:latin typeface="+mn-lt"/>
              <a:ea typeface="Calibri"/>
              <a:cs typeface="Times New Roman"/>
            </a:rPr>
            <a:t>,</a:t>
          </a:r>
          <a:r>
            <a:rPr lang="it-IT" sz="1400">
              <a:effectLst/>
              <a:latin typeface="+mn-lt"/>
              <a:ea typeface="Calibri"/>
              <a:cs typeface="Times New Roman"/>
            </a:rPr>
            <a:t> puntualizzando tra l'altro che:</a:t>
          </a:r>
        </a:p>
        <a:p>
          <a:pPr marL="285750" indent="-285750" algn="just">
            <a:lnSpc>
              <a:spcPct val="115000"/>
            </a:lnSpc>
            <a:spcAft>
              <a:spcPts val="1000"/>
            </a:spcAft>
            <a:buFont typeface="Arial" panose="020B0604020202020204" pitchFamily="34" charset="0"/>
            <a:buChar char="•"/>
          </a:pPr>
          <a:r>
            <a:rPr lang="it-IT" sz="1400">
              <a:effectLst/>
              <a:latin typeface="+mn-lt"/>
              <a:ea typeface="Calibri"/>
              <a:cs typeface="Times New Roman"/>
            </a:rPr>
            <a:t> </a:t>
          </a:r>
          <a:r>
            <a:rPr lang="it-IT" sz="1400">
              <a:solidFill>
                <a:srgbClr val="0000FF"/>
              </a:solidFill>
              <a:effectLst/>
              <a:latin typeface="+mn-lt"/>
              <a:ea typeface="Calibri"/>
              <a:cs typeface="Times New Roman"/>
            </a:rPr>
            <a:t>“</a:t>
          </a:r>
          <a:r>
            <a:rPr lang="it-IT" sz="1400" i="1">
              <a:solidFill>
                <a:srgbClr val="0000FF"/>
              </a:solidFill>
              <a:effectLst/>
              <a:latin typeface="+mn-lt"/>
              <a:ea typeface="Calibri"/>
              <a:cs typeface="Times New Roman"/>
            </a:rPr>
            <a:t>non operano più a partire dal 1° gennaio 2015, sulle risorse destinate annualmente al trattamento accessorio del personale, il limite soglia del 2010 e l'automatica riduzione delle stesse collegate alla diminuzione del personale in servizio</a:t>
          </a:r>
          <a:r>
            <a:rPr lang="it-IT" sz="1400">
              <a:solidFill>
                <a:srgbClr val="0000FF"/>
              </a:solidFill>
              <a:effectLst/>
              <a:latin typeface="+mn-lt"/>
              <a:ea typeface="Calibri"/>
              <a:cs typeface="Times New Roman"/>
            </a:rPr>
            <a:t>”;</a:t>
          </a:r>
        </a:p>
        <a:p>
          <a:pPr marL="285750" indent="-285750" algn="just">
            <a:lnSpc>
              <a:spcPct val="115000"/>
            </a:lnSpc>
            <a:spcAft>
              <a:spcPts val="1000"/>
            </a:spcAft>
            <a:buFont typeface="Arial" panose="020B0604020202020204" pitchFamily="34" charset="0"/>
            <a:buChar char="•"/>
          </a:pPr>
          <a:r>
            <a:rPr lang="it-IT" sz="1400" i="1">
              <a:solidFill>
                <a:srgbClr val="0000FF"/>
              </a:solidFill>
              <a:effectLst/>
              <a:latin typeface="+mn-lt"/>
              <a:ea typeface="Calibri"/>
              <a:cs typeface="Times New Roman"/>
            </a:rPr>
            <a:t>"le risorse complessivamente determinate dovranno essere decurtate permanentemente di un importo pari alle riduzioni operate con riferimento all'anno 2014, per effetto di quanto previsto dal primo periodo dell'art. 9, comma 2-bis, del D.L. n. 78/2010"</a:t>
          </a:r>
        </a:p>
        <a:p>
          <a:pPr marL="285750" indent="-285750" algn="just">
            <a:lnSpc>
              <a:spcPct val="115000"/>
            </a:lnSpc>
            <a:spcAft>
              <a:spcPts val="1000"/>
            </a:spcAft>
            <a:buFont typeface="Arial" panose="020B0604020202020204" pitchFamily="34" charset="0"/>
            <a:buChar char="•"/>
          </a:pPr>
          <a:r>
            <a:rPr lang="it-IT" sz="1400" i="1">
              <a:solidFill>
                <a:srgbClr val="0000FF"/>
              </a:solidFill>
              <a:effectLst/>
              <a:latin typeface="+mn-lt"/>
              <a:ea typeface="Calibri"/>
              <a:cs typeface="Times New Roman"/>
            </a:rPr>
            <a:t>"tale</a:t>
          </a:r>
          <a:r>
            <a:rPr lang="it-IT" sz="1400" i="1" baseline="0">
              <a:solidFill>
                <a:srgbClr val="0000FF"/>
              </a:solidFill>
              <a:effectLst/>
              <a:latin typeface="+mn-lt"/>
              <a:ea typeface="Calibri"/>
              <a:cs typeface="Times New Roman"/>
            </a:rPr>
            <a:t> decurtazione, per il suo carattere permanente, andrà di necessità operata sulle quote del fondo avente certezza e stabilità" </a:t>
          </a:r>
          <a:r>
            <a:rPr lang="it-IT" sz="1400" i="0" baseline="0">
              <a:solidFill>
                <a:srgbClr val="0000FF"/>
              </a:solidFill>
              <a:effectLst/>
              <a:latin typeface="+mn-lt"/>
              <a:ea typeface="Calibri"/>
              <a:cs typeface="Times New Roman"/>
            </a:rPr>
            <a:t>e secondo </a:t>
          </a:r>
          <a:r>
            <a:rPr lang="it-IT" sz="1400" i="1" baseline="0">
              <a:solidFill>
                <a:srgbClr val="0000FF"/>
              </a:solidFill>
              <a:effectLst/>
              <a:latin typeface="+mn-lt"/>
              <a:ea typeface="Calibri"/>
              <a:cs typeface="Times New Roman"/>
            </a:rPr>
            <a:t>"le indicazioni operative in merito alla corretta quantificazione" riportate nella circolare n. 20/2015</a:t>
          </a:r>
          <a:r>
            <a:rPr lang="it-IT" sz="1400" i="1">
              <a:solidFill>
                <a:srgbClr val="0000FF"/>
              </a:solidFill>
              <a:effectLst/>
              <a:latin typeface="+mn-lt"/>
              <a:ea typeface="Calibri"/>
              <a:cs typeface="Times New Roman"/>
            </a:rPr>
            <a:t>.</a:t>
          </a:r>
        </a:p>
        <a:p>
          <a:pPr algn="just">
            <a:lnSpc>
              <a:spcPct val="115000"/>
            </a:lnSpc>
            <a:spcAft>
              <a:spcPts val="1000"/>
            </a:spcAft>
          </a:pPr>
          <a:r>
            <a:rPr lang="it-IT" sz="1400" baseline="0">
              <a:effectLst/>
              <a:latin typeface="+mn-lt"/>
              <a:ea typeface="Calibri"/>
              <a:cs typeface="Times New Roman"/>
            </a:rPr>
            <a:t>Conseguentemente,</a:t>
          </a:r>
          <a:r>
            <a:rPr lang="it-IT" sz="1400">
              <a:effectLst/>
              <a:latin typeface="+mn-lt"/>
              <a:ea typeface="Calibri"/>
              <a:cs typeface="Times New Roman"/>
            </a:rPr>
            <a:t> a partire dall'anno</a:t>
          </a:r>
          <a:r>
            <a:rPr lang="it-IT" sz="1400" baseline="0">
              <a:effectLst/>
              <a:latin typeface="+mn-lt"/>
              <a:ea typeface="Calibri"/>
              <a:cs typeface="Times New Roman"/>
            </a:rPr>
            <a:t> 2015</a:t>
          </a:r>
          <a:r>
            <a:rPr lang="it-IT" sz="1400">
              <a:effectLst/>
              <a:latin typeface="+mn-lt"/>
              <a:ea typeface="Calibri"/>
              <a:cs typeface="Times New Roman"/>
            </a:rPr>
            <a:t>, le risorse decentrate saranno</a:t>
          </a:r>
          <a:r>
            <a:rPr lang="it-IT" sz="1400" baseline="0">
              <a:effectLst/>
              <a:latin typeface="+mn-lt"/>
              <a:ea typeface="Calibri"/>
              <a:cs typeface="Times New Roman"/>
            </a:rPr>
            <a:t> </a:t>
          </a:r>
          <a:r>
            <a:rPr lang="it-IT" sz="1400">
              <a:effectLst/>
              <a:latin typeface="+mn-lt"/>
              <a:ea typeface="Calibri"/>
              <a:cs typeface="Times New Roman"/>
            </a:rPr>
            <a:t>definite nel rispetto delle regole contrattuali e delle eventuali disposizioni legislative</a:t>
          </a:r>
          <a:r>
            <a:rPr lang="it-IT" sz="1400" baseline="0">
              <a:effectLst/>
              <a:latin typeface="+mn-lt"/>
              <a:ea typeface="Calibri"/>
              <a:cs typeface="Times New Roman"/>
            </a:rPr>
            <a:t> </a:t>
          </a:r>
          <a:r>
            <a:rPr lang="it-IT" sz="1400">
              <a:effectLst/>
              <a:latin typeface="+mn-lt"/>
              <a:ea typeface="Calibri"/>
              <a:cs typeface="Times New Roman"/>
            </a:rPr>
            <a:t>in materia, senza far</a:t>
          </a:r>
          <a:r>
            <a:rPr lang="it-IT" sz="1400" baseline="0">
              <a:effectLst/>
              <a:latin typeface="+mn-lt"/>
              <a:ea typeface="Calibri"/>
              <a:cs typeface="Times New Roman"/>
            </a:rPr>
            <a:t> più riferimento al tetto 2010</a:t>
          </a:r>
          <a:r>
            <a:rPr lang="it-IT" sz="1400">
              <a:effectLst/>
              <a:latin typeface="+mn-lt"/>
              <a:ea typeface="Calibri"/>
              <a:cs typeface="Times New Roman"/>
            </a:rPr>
            <a:t>. </a:t>
          </a:r>
          <a:r>
            <a:rPr lang="it-IT" sz="1400" baseline="0">
              <a:effectLst/>
              <a:latin typeface="+mn-lt"/>
              <a:ea typeface="Calibri"/>
              <a:cs typeface="Times New Roman"/>
            </a:rPr>
            <a:t> Tuttavia, l</a:t>
          </a:r>
          <a:r>
            <a:rPr lang="it-IT" sz="1400">
              <a:solidFill>
                <a:schemeClr val="dk1"/>
              </a:solidFill>
              <a:effectLst/>
              <a:latin typeface="+mn-lt"/>
              <a:ea typeface="+mn-ea"/>
              <a:cs typeface="+mn-cs"/>
            </a:rPr>
            <a:t>e risorse complessivamente determinate </a:t>
          </a:r>
          <a:r>
            <a:rPr lang="it-IT" sz="1400" baseline="0">
              <a:solidFill>
                <a:schemeClr val="dk1"/>
              </a:solidFill>
              <a:effectLst/>
              <a:latin typeface="+mn-lt"/>
              <a:ea typeface="+mn-ea"/>
              <a:cs typeface="+mn-cs"/>
            </a:rPr>
            <a:t>dovranno </a:t>
          </a:r>
          <a:r>
            <a:rPr lang="it-IT" sz="1400" baseline="0">
              <a:effectLst/>
              <a:latin typeface="+mn-lt"/>
              <a:ea typeface="Calibri"/>
              <a:cs typeface="Times New Roman"/>
            </a:rPr>
            <a:t>essere decurtate, nel 2015 ed a regime, di un importo pari alle riduzioni operate con riferimento all'anno 2014</a:t>
          </a:r>
          <a:r>
            <a:rPr lang="it-IT" sz="1400" baseline="0">
              <a:solidFill>
                <a:schemeClr val="dk1"/>
              </a:solidFill>
              <a:effectLst/>
              <a:latin typeface="+mn-lt"/>
              <a:ea typeface="+mn-ea"/>
              <a:cs typeface="+mn-cs"/>
            </a:rPr>
            <a:t>. La decurtazione, quindi, sarà pari alla somma degli importi di riduzione applicati nel 2014 per rispetto del "limite 2010" e per effetto della "riduzione del personale".</a:t>
          </a:r>
          <a:endParaRPr lang="it-IT" sz="1400">
            <a:effectLst/>
            <a:latin typeface="+mn-lt"/>
            <a:ea typeface="Calibri"/>
            <a:cs typeface="Times New Roman"/>
          </a:endParaRPr>
        </a:p>
        <a:p>
          <a:pPr>
            <a:lnSpc>
              <a:spcPct val="115000"/>
            </a:lnSpc>
            <a:spcAft>
              <a:spcPts val="1000"/>
            </a:spcAft>
          </a:pPr>
          <a:r>
            <a:rPr lang="it-IT" sz="1200" baseline="30000">
              <a:effectLst/>
              <a:latin typeface="+mn-lt"/>
              <a:ea typeface="Calibri"/>
              <a:cs typeface="Times New Roman"/>
            </a:rPr>
            <a:t>(1)</a:t>
          </a:r>
          <a:r>
            <a:rPr lang="it-IT" sz="1200" baseline="0">
              <a:effectLst/>
              <a:latin typeface="+mn-lt"/>
              <a:ea typeface="Calibri"/>
              <a:cs typeface="Times New Roman"/>
            </a:rPr>
            <a:t>  </a:t>
          </a:r>
          <a:r>
            <a:rPr lang="it-IT" sz="1200">
              <a:effectLst/>
              <a:latin typeface="+mn-lt"/>
              <a:ea typeface="Calibri"/>
              <a:cs typeface="Times New Roman"/>
            </a:rPr>
            <a:t>Circolare n. 20 del 8/5/2015 relativa alle </a:t>
          </a:r>
          <a:r>
            <a:rPr lang="it-IT" sz="1200" i="1">
              <a:effectLst/>
              <a:latin typeface="+mn-lt"/>
              <a:ea typeface="Calibri"/>
              <a:cs typeface="Times New Roman"/>
            </a:rPr>
            <a:t>"Istruzioni applicative circa la decurtazione permanente da applicare, a</a:t>
          </a:r>
          <a:r>
            <a:rPr lang="it-IT" sz="1200" i="1" baseline="0">
              <a:effectLst/>
              <a:latin typeface="+mn-lt"/>
              <a:ea typeface="Calibri"/>
              <a:cs typeface="Times New Roman"/>
            </a:rPr>
            <a:t> partire dal 2015, ai fondi della contrattazione integrativa </a:t>
          </a:r>
          <a:r>
            <a:rPr lang="it-IT" sz="1100" i="1">
              <a:solidFill>
                <a:schemeClr val="dk1"/>
              </a:solidFill>
              <a:effectLst/>
              <a:latin typeface="+mn-lt"/>
              <a:ea typeface="+mn-ea"/>
              <a:cs typeface="+mn-cs"/>
            </a:rPr>
            <a:t>in misura corrispondente ai risparmi realizzati ai sensi dell’articolo 9, comma 2 bis, del decreto legge 31 maggio 2010, n. 78 convertito, con modificazioni, in legge 30 luglio, 2010, n. 122 come modificato dall’articolo 1, comma 456 della legge n. 147/2013"</a:t>
          </a:r>
          <a:r>
            <a:rPr lang="it-IT" sz="1100">
              <a:solidFill>
                <a:schemeClr val="dk1"/>
              </a:solidFill>
              <a:effectLst/>
              <a:latin typeface="+mn-lt"/>
              <a:ea typeface="+mn-ea"/>
              <a:cs typeface="+mn-cs"/>
            </a:rPr>
            <a:t>. Nonché</a:t>
          </a:r>
          <a:r>
            <a:rPr lang="it-IT" sz="1100" baseline="0">
              <a:solidFill>
                <a:schemeClr val="dk1"/>
              </a:solidFill>
              <a:effectLst/>
              <a:latin typeface="+mn-lt"/>
              <a:ea typeface="+mn-ea"/>
              <a:cs typeface="+mn-cs"/>
            </a:rPr>
            <a:t> risposta MEF a quesiti (prot.  n. 67346 e n. 67352 del 2/9/2015).   </a:t>
          </a:r>
          <a:endParaRPr lang="it-IT" sz="1200">
            <a:effectLst/>
            <a:latin typeface="+mn-lt"/>
            <a:ea typeface="Calibri"/>
            <a:cs typeface="Times New Roman"/>
          </a:endParaRP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9:A26"/>
  <sheetViews>
    <sheetView showGridLines="0" workbookViewId="0">
      <selection activeCell="A25" sqref="A25:XFD25"/>
    </sheetView>
  </sheetViews>
  <sheetFormatPr defaultRowHeight="15" x14ac:dyDescent="0.25"/>
  <cols>
    <col min="1" max="1" width="11.28515625" customWidth="1"/>
  </cols>
  <sheetData>
    <row r="19" s="80" customFormat="1" ht="45.75" customHeight="1" x14ac:dyDescent="0.25"/>
    <row r="20" s="80" customFormat="1" x14ac:dyDescent="0.25"/>
    <row r="21" s="80" customFormat="1" x14ac:dyDescent="0.25"/>
    <row r="22" s="80" customFormat="1" x14ac:dyDescent="0.25"/>
    <row r="23" s="80" customFormat="1" x14ac:dyDescent="0.25"/>
    <row r="24" s="80" customFormat="1" x14ac:dyDescent="0.25"/>
    <row r="25" s="80" customFormat="1" x14ac:dyDescent="0.25"/>
    <row r="26" s="80" customFormat="1" x14ac:dyDescent="0.25"/>
  </sheetData>
  <printOptions horizontalCentered="1" verticalCentered="1"/>
  <pageMargins left="0" right="0" top="0" bottom="0" header="0.31496062992125984" footer="0.31496062992125984"/>
  <pageSetup paperSize="8" scale="93" orientation="landscape" r:id="rId1"/>
  <headerFooter>
    <oddFooter>&amp;L&amp;F - &amp;A&amp;R&amp;D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59"/>
  <sheetViews>
    <sheetView showGridLines="0" zoomScaleNormal="100" workbookViewId="0">
      <pane ySplit="2" topLeftCell="A9" activePane="bottomLeft" state="frozenSplit"/>
      <selection activeCell="K39" sqref="K39"/>
      <selection pane="bottomLeft" activeCell="G16" sqref="G16"/>
    </sheetView>
  </sheetViews>
  <sheetFormatPr defaultRowHeight="15" x14ac:dyDescent="0.25"/>
  <cols>
    <col min="1" max="1" width="3.7109375" style="1" customWidth="1"/>
    <col min="2" max="2" width="109.140625" style="2" customWidth="1"/>
    <col min="3" max="7" width="15.85546875" style="9" customWidth="1"/>
    <col min="8" max="16384" width="9.140625" style="1"/>
  </cols>
  <sheetData>
    <row r="1" spans="2:8" ht="44.25" customHeight="1" x14ac:dyDescent="0.25">
      <c r="B1" s="82" t="s">
        <v>47</v>
      </c>
      <c r="C1" s="82"/>
      <c r="D1" s="82"/>
      <c r="E1" s="82"/>
      <c r="F1" s="82"/>
      <c r="G1" s="82"/>
    </row>
    <row r="2" spans="2:8" ht="33.75" customHeight="1" x14ac:dyDescent="0.25">
      <c r="B2" s="15" t="s">
        <v>0</v>
      </c>
      <c r="C2" s="16">
        <v>2010</v>
      </c>
      <c r="D2" s="16">
        <v>2011</v>
      </c>
      <c r="E2" s="16">
        <v>2012</v>
      </c>
      <c r="F2" s="16">
        <v>2013</v>
      </c>
      <c r="G2" s="72">
        <v>2014</v>
      </c>
    </row>
    <row r="3" spans="2:8" ht="23.25" customHeight="1" x14ac:dyDescent="0.25">
      <c r="B3" s="13" t="s">
        <v>6</v>
      </c>
      <c r="C3" s="6"/>
      <c r="D3" s="7"/>
      <c r="E3" s="7"/>
      <c r="F3" s="7"/>
      <c r="G3" s="7"/>
    </row>
    <row r="4" spans="2:8" ht="22.5" customHeight="1" x14ac:dyDescent="0.25">
      <c r="B4" s="17" t="s">
        <v>41</v>
      </c>
      <c r="C4" s="26">
        <v>0</v>
      </c>
      <c r="D4" s="26">
        <v>0</v>
      </c>
      <c r="E4" s="26">
        <v>0</v>
      </c>
      <c r="F4" s="26">
        <v>0</v>
      </c>
      <c r="G4" s="26">
        <v>0</v>
      </c>
    </row>
    <row r="5" spans="2:8" ht="22.5" customHeight="1" x14ac:dyDescent="0.25">
      <c r="B5" s="17" t="s">
        <v>50</v>
      </c>
      <c r="C5" s="26">
        <v>0</v>
      </c>
      <c r="D5" s="26">
        <v>0</v>
      </c>
      <c r="E5" s="26">
        <v>0</v>
      </c>
      <c r="F5" s="26">
        <v>0</v>
      </c>
      <c r="G5" s="26">
        <v>0</v>
      </c>
      <c r="H5" s="3"/>
    </row>
    <row r="6" spans="2:8" ht="22.5" customHeight="1" x14ac:dyDescent="0.25">
      <c r="B6" s="17" t="s">
        <v>42</v>
      </c>
      <c r="C6" s="26">
        <v>0</v>
      </c>
      <c r="D6" s="26">
        <v>0</v>
      </c>
      <c r="E6" s="26">
        <v>0</v>
      </c>
      <c r="F6" s="26">
        <v>0</v>
      </c>
      <c r="G6" s="26">
        <v>0</v>
      </c>
    </row>
    <row r="7" spans="2:8" ht="22.5" customHeight="1" x14ac:dyDescent="0.25">
      <c r="B7" s="17" t="s">
        <v>43</v>
      </c>
      <c r="C7" s="26">
        <v>0</v>
      </c>
      <c r="D7" s="26">
        <v>0</v>
      </c>
      <c r="E7" s="26">
        <v>0</v>
      </c>
      <c r="F7" s="26">
        <v>0</v>
      </c>
      <c r="G7" s="26">
        <v>0</v>
      </c>
    </row>
    <row r="8" spans="2:8" ht="22.5" customHeight="1" x14ac:dyDescent="0.25">
      <c r="B8" s="17" t="s">
        <v>9</v>
      </c>
      <c r="C8" s="26">
        <v>0</v>
      </c>
      <c r="D8" s="26">
        <v>0</v>
      </c>
      <c r="E8" s="26">
        <v>0</v>
      </c>
      <c r="F8" s="26">
        <v>0</v>
      </c>
      <c r="G8" s="26">
        <v>0</v>
      </c>
    </row>
    <row r="9" spans="2:8" ht="22.5" customHeight="1" x14ac:dyDescent="0.25">
      <c r="B9" s="17" t="s">
        <v>74</v>
      </c>
      <c r="C9" s="26">
        <v>0</v>
      </c>
      <c r="D9" s="26">
        <v>0</v>
      </c>
      <c r="E9" s="26">
        <v>0</v>
      </c>
      <c r="F9" s="26">
        <v>0</v>
      </c>
      <c r="G9" s="26">
        <v>0</v>
      </c>
    </row>
    <row r="10" spans="2:8" ht="22.5" customHeight="1" x14ac:dyDescent="0.25">
      <c r="B10" s="17" t="s">
        <v>70</v>
      </c>
      <c r="C10" s="26">
        <v>0</v>
      </c>
      <c r="D10" s="26">
        <v>0</v>
      </c>
      <c r="E10" s="26">
        <v>0</v>
      </c>
      <c r="F10" s="26">
        <v>0</v>
      </c>
      <c r="G10" s="26">
        <v>0</v>
      </c>
    </row>
    <row r="11" spans="2:8" ht="22.5" customHeight="1" x14ac:dyDescent="0.25">
      <c r="B11" s="17" t="s">
        <v>60</v>
      </c>
      <c r="C11" s="26">
        <v>0</v>
      </c>
      <c r="D11" s="26">
        <v>0</v>
      </c>
      <c r="E11" s="26">
        <v>0</v>
      </c>
      <c r="F11" s="26">
        <v>0</v>
      </c>
      <c r="G11" s="26">
        <v>0</v>
      </c>
    </row>
    <row r="12" spans="2:8" ht="22.5" customHeight="1" x14ac:dyDescent="0.25">
      <c r="B12" s="17" t="s">
        <v>59</v>
      </c>
      <c r="C12" s="26">
        <v>0</v>
      </c>
      <c r="D12" s="26">
        <v>0</v>
      </c>
      <c r="E12" s="26">
        <v>0</v>
      </c>
      <c r="F12" s="26">
        <v>0</v>
      </c>
      <c r="G12" s="26">
        <v>0</v>
      </c>
    </row>
    <row r="13" spans="2:8" ht="22.5" customHeight="1" x14ac:dyDescent="0.25">
      <c r="B13" s="17" t="s">
        <v>58</v>
      </c>
      <c r="C13" s="26">
        <v>0</v>
      </c>
      <c r="D13" s="26">
        <v>0</v>
      </c>
      <c r="E13" s="26">
        <v>0</v>
      </c>
      <c r="F13" s="26">
        <v>0</v>
      </c>
      <c r="G13" s="26">
        <v>0</v>
      </c>
    </row>
    <row r="14" spans="2:8" ht="22.5" customHeight="1" x14ac:dyDescent="0.25">
      <c r="B14" s="35" t="s">
        <v>34</v>
      </c>
      <c r="C14" s="26">
        <v>0</v>
      </c>
      <c r="D14" s="26">
        <v>0</v>
      </c>
      <c r="E14" s="26">
        <v>0</v>
      </c>
      <c r="F14" s="26">
        <v>0</v>
      </c>
      <c r="G14" s="26">
        <v>15000</v>
      </c>
    </row>
    <row r="15" spans="2:8" ht="22.5" customHeight="1" x14ac:dyDescent="0.25">
      <c r="B15" s="18" t="s">
        <v>16</v>
      </c>
      <c r="C15" s="73">
        <f>SUM(C4:C13)-C14</f>
        <v>0</v>
      </c>
      <c r="D15" s="73">
        <f>SUM(D4:D13)-D14</f>
        <v>0</v>
      </c>
      <c r="E15" s="73">
        <f t="shared" ref="E15:G15" si="0">SUM(E4:E13)-E14</f>
        <v>0</v>
      </c>
      <c r="F15" s="73">
        <f t="shared" si="0"/>
        <v>0</v>
      </c>
      <c r="G15" s="73">
        <f t="shared" si="0"/>
        <v>-15000</v>
      </c>
    </row>
    <row r="16" spans="2:8" ht="22.5" customHeight="1" x14ac:dyDescent="0.25">
      <c r="B16" s="13" t="s">
        <v>11</v>
      </c>
      <c r="C16" s="6"/>
      <c r="D16" s="6"/>
      <c r="E16" s="6"/>
      <c r="F16" s="6"/>
      <c r="G16" s="6"/>
    </row>
    <row r="17" spans="2:7" ht="22.5" customHeight="1" x14ac:dyDescent="0.25">
      <c r="B17" s="17" t="s">
        <v>66</v>
      </c>
      <c r="C17" s="26">
        <v>0</v>
      </c>
      <c r="D17" s="26">
        <v>0</v>
      </c>
      <c r="E17" s="26">
        <v>0</v>
      </c>
      <c r="F17" s="26">
        <v>0</v>
      </c>
      <c r="G17" s="26">
        <v>0</v>
      </c>
    </row>
    <row r="18" spans="2:7" ht="22.5" customHeight="1" x14ac:dyDescent="0.25">
      <c r="B18" s="17" t="s">
        <v>67</v>
      </c>
      <c r="C18" s="26">
        <v>0</v>
      </c>
      <c r="D18" s="26">
        <v>0</v>
      </c>
      <c r="E18" s="26">
        <v>0</v>
      </c>
      <c r="F18" s="26">
        <v>0</v>
      </c>
      <c r="G18" s="26">
        <v>0</v>
      </c>
    </row>
    <row r="19" spans="2:7" ht="22.5" customHeight="1" x14ac:dyDescent="0.25">
      <c r="B19" s="17" t="s">
        <v>68</v>
      </c>
      <c r="C19" s="26">
        <v>0</v>
      </c>
      <c r="D19" s="26">
        <v>0</v>
      </c>
      <c r="E19" s="26">
        <v>0</v>
      </c>
      <c r="F19" s="26">
        <v>0</v>
      </c>
      <c r="G19" s="26">
        <v>0</v>
      </c>
    </row>
    <row r="20" spans="2:7" ht="22.5" customHeight="1" x14ac:dyDescent="0.25">
      <c r="B20" s="17" t="s">
        <v>69</v>
      </c>
      <c r="C20" s="26">
        <v>0</v>
      </c>
      <c r="D20" s="26">
        <v>0</v>
      </c>
      <c r="E20" s="26">
        <v>0</v>
      </c>
      <c r="F20" s="26">
        <v>0</v>
      </c>
      <c r="G20" s="26">
        <v>0</v>
      </c>
    </row>
    <row r="21" spans="2:7" ht="22.5" customHeight="1" x14ac:dyDescent="0.25">
      <c r="B21" s="17" t="s">
        <v>65</v>
      </c>
      <c r="C21" s="26">
        <v>0</v>
      </c>
      <c r="D21" s="26">
        <v>0</v>
      </c>
      <c r="E21" s="26">
        <v>0</v>
      </c>
      <c r="F21" s="26">
        <v>0</v>
      </c>
      <c r="G21" s="26">
        <v>0</v>
      </c>
    </row>
    <row r="22" spans="2:7" ht="22.5" customHeight="1" x14ac:dyDescent="0.25">
      <c r="B22" s="17" t="s">
        <v>64</v>
      </c>
      <c r="C22" s="26">
        <v>0</v>
      </c>
      <c r="D22" s="26">
        <v>0</v>
      </c>
      <c r="E22" s="26">
        <v>0</v>
      </c>
      <c r="F22" s="26">
        <v>0</v>
      </c>
      <c r="G22" s="26">
        <v>0</v>
      </c>
    </row>
    <row r="23" spans="2:7" ht="22.5" customHeight="1" x14ac:dyDescent="0.25">
      <c r="B23" s="17" t="s">
        <v>63</v>
      </c>
      <c r="C23" s="26">
        <v>0</v>
      </c>
      <c r="D23" s="26">
        <v>0</v>
      </c>
      <c r="E23" s="26">
        <v>0</v>
      </c>
      <c r="F23" s="26">
        <v>0</v>
      </c>
      <c r="G23" s="26">
        <v>0</v>
      </c>
    </row>
    <row r="24" spans="2:7" ht="22.5" customHeight="1" x14ac:dyDescent="0.25">
      <c r="B24" s="17" t="s">
        <v>62</v>
      </c>
      <c r="C24" s="26">
        <v>0</v>
      </c>
      <c r="D24" s="26">
        <v>0</v>
      </c>
      <c r="E24" s="26">
        <v>0</v>
      </c>
      <c r="F24" s="26">
        <v>0</v>
      </c>
      <c r="G24" s="26">
        <v>0</v>
      </c>
    </row>
    <row r="25" spans="2:7" ht="22.5" customHeight="1" x14ac:dyDescent="0.25">
      <c r="B25" s="35" t="s">
        <v>35</v>
      </c>
      <c r="C25" s="36">
        <v>0</v>
      </c>
      <c r="D25" s="36">
        <v>0</v>
      </c>
      <c r="E25" s="36">
        <v>0</v>
      </c>
      <c r="F25" s="36">
        <v>0</v>
      </c>
      <c r="G25" s="36">
        <v>10000</v>
      </c>
    </row>
    <row r="26" spans="2:7" ht="22.5" customHeight="1" x14ac:dyDescent="0.25">
      <c r="B26" s="19" t="s">
        <v>12</v>
      </c>
      <c r="C26" s="27">
        <f>SUM(C17:C24)-C25</f>
        <v>0</v>
      </c>
      <c r="D26" s="27">
        <f t="shared" ref="D26" si="1">SUM(D17:D24)-D25</f>
        <v>0</v>
      </c>
      <c r="E26" s="27">
        <f>SUM(E17:E24)-E25</f>
        <v>0</v>
      </c>
      <c r="F26" s="27">
        <f>SUM(F17:F24)-F25</f>
        <v>0</v>
      </c>
      <c r="G26" s="27">
        <f>SUM(G17:G24)-G25</f>
        <v>-10000</v>
      </c>
    </row>
    <row r="27" spans="2:7" ht="22.5" customHeight="1" x14ac:dyDescent="0.25">
      <c r="B27" s="13" t="s">
        <v>13</v>
      </c>
      <c r="C27" s="6"/>
      <c r="D27" s="6"/>
      <c r="E27" s="6"/>
      <c r="F27" s="6"/>
      <c r="G27" s="6"/>
    </row>
    <row r="28" spans="2:7" ht="22.5" customHeight="1" x14ac:dyDescent="0.25">
      <c r="B28" s="17" t="s">
        <v>51</v>
      </c>
      <c r="C28" s="26">
        <v>0</v>
      </c>
      <c r="D28" s="26">
        <v>0</v>
      </c>
      <c r="E28" s="26">
        <v>0</v>
      </c>
      <c r="F28" s="26">
        <v>0</v>
      </c>
      <c r="G28" s="26">
        <v>0</v>
      </c>
    </row>
    <row r="29" spans="2:7" ht="22.5" customHeight="1" x14ac:dyDescent="0.25">
      <c r="B29" s="17" t="s">
        <v>54</v>
      </c>
      <c r="C29" s="26">
        <v>0</v>
      </c>
      <c r="D29" s="26">
        <v>0</v>
      </c>
      <c r="E29" s="26">
        <v>0</v>
      </c>
      <c r="F29" s="26">
        <v>0</v>
      </c>
      <c r="G29" s="26">
        <v>0</v>
      </c>
    </row>
    <row r="30" spans="2:7" ht="22.5" customHeight="1" x14ac:dyDescent="0.25">
      <c r="B30" s="17" t="s">
        <v>53</v>
      </c>
      <c r="C30" s="26">
        <v>0</v>
      </c>
      <c r="D30" s="26">
        <v>0</v>
      </c>
      <c r="E30" s="26">
        <v>0</v>
      </c>
      <c r="F30" s="26">
        <v>0</v>
      </c>
      <c r="G30" s="26">
        <v>0</v>
      </c>
    </row>
    <row r="31" spans="2:7" ht="22.5" customHeight="1" x14ac:dyDescent="0.25">
      <c r="B31" s="17" t="s">
        <v>52</v>
      </c>
      <c r="C31" s="26">
        <v>0</v>
      </c>
      <c r="D31" s="26">
        <v>0</v>
      </c>
      <c r="E31" s="26">
        <v>0</v>
      </c>
      <c r="F31" s="26">
        <v>0</v>
      </c>
      <c r="G31" s="26">
        <v>0</v>
      </c>
    </row>
    <row r="32" spans="2:7" ht="22.5" customHeight="1" x14ac:dyDescent="0.25">
      <c r="B32" s="17" t="s">
        <v>73</v>
      </c>
      <c r="C32" s="26">
        <v>0</v>
      </c>
      <c r="D32" s="26">
        <v>0</v>
      </c>
      <c r="E32" s="26">
        <v>0</v>
      </c>
      <c r="F32" s="26">
        <v>0</v>
      </c>
      <c r="G32" s="26">
        <v>0</v>
      </c>
    </row>
    <row r="33" spans="2:7" ht="22.5" customHeight="1" x14ac:dyDescent="0.25">
      <c r="B33" s="17" t="s">
        <v>61</v>
      </c>
      <c r="C33" s="31"/>
      <c r="D33" s="31"/>
      <c r="E33" s="31"/>
      <c r="F33" s="26">
        <v>0</v>
      </c>
      <c r="G33" s="26">
        <v>0</v>
      </c>
    </row>
    <row r="34" spans="2:7" ht="22.5" customHeight="1" x14ac:dyDescent="0.25">
      <c r="B34" s="20" t="s">
        <v>14</v>
      </c>
      <c r="C34" s="27">
        <f>SUM(C28:C32)</f>
        <v>0</v>
      </c>
      <c r="D34" s="27">
        <f>SUM(D28:D32)</f>
        <v>0</v>
      </c>
      <c r="E34" s="27">
        <f>SUM(E28:E32)</f>
        <v>0</v>
      </c>
      <c r="F34" s="27">
        <f>SUM(F28:F33)</f>
        <v>0</v>
      </c>
      <c r="G34" s="27">
        <f>SUM(G28:G33)</f>
        <v>0</v>
      </c>
    </row>
    <row r="35" spans="2:7" ht="22.5" customHeight="1" x14ac:dyDescent="0.25">
      <c r="B35" s="21" t="s">
        <v>15</v>
      </c>
      <c r="C35" s="28">
        <f>+C34+C26</f>
        <v>0</v>
      </c>
      <c r="D35" s="28">
        <f>+D34+D26</f>
        <v>0</v>
      </c>
      <c r="E35" s="28">
        <f>+E34+E26</f>
        <v>0</v>
      </c>
      <c r="F35" s="28">
        <f>+F34+F26</f>
        <v>0</v>
      </c>
      <c r="G35" s="28">
        <f>+G34+G26</f>
        <v>-10000</v>
      </c>
    </row>
    <row r="36" spans="2:7" ht="36.75" customHeight="1" x14ac:dyDescent="0.25">
      <c r="B36" s="22" t="s">
        <v>56</v>
      </c>
      <c r="C36" s="29">
        <f>+C35+C15</f>
        <v>0</v>
      </c>
      <c r="D36" s="29">
        <f>+D35+D15</f>
        <v>0</v>
      </c>
      <c r="E36" s="29">
        <f>+E35+E15</f>
        <v>0</v>
      </c>
      <c r="F36" s="29">
        <f>+F35+F15</f>
        <v>0</v>
      </c>
      <c r="G36" s="29">
        <f>+G35+G15</f>
        <v>-25000</v>
      </c>
    </row>
    <row r="37" spans="2:7" ht="6.75" customHeight="1" thickBot="1" x14ac:dyDescent="0.3">
      <c r="B37" s="14"/>
      <c r="C37" s="11"/>
      <c r="D37" s="11"/>
      <c r="E37" s="11"/>
      <c r="F37" s="11"/>
      <c r="G37" s="11"/>
    </row>
    <row r="38" spans="2:7" ht="36.75" customHeight="1" thickBot="1" x14ac:dyDescent="0.3">
      <c r="B38" s="23" t="s">
        <v>57</v>
      </c>
      <c r="C38" s="30">
        <f>+C36-C34</f>
        <v>0</v>
      </c>
      <c r="D38" s="54">
        <f>+D36-D34</f>
        <v>0</v>
      </c>
      <c r="E38" s="54">
        <f>+E36-E34</f>
        <v>0</v>
      </c>
      <c r="F38" s="54">
        <f>+F36-F34</f>
        <v>0</v>
      </c>
      <c r="G38" s="54">
        <f t="shared" ref="G38" si="2">+G36-G34</f>
        <v>-25000</v>
      </c>
    </row>
    <row r="39" spans="2:7" ht="8.25" customHeight="1" x14ac:dyDescent="0.25">
      <c r="B39" s="23"/>
      <c r="C39" s="71"/>
      <c r="D39" s="71"/>
      <c r="E39" s="71"/>
      <c r="F39" s="71"/>
      <c r="G39" s="71"/>
    </row>
    <row r="40" spans="2:7" ht="48.75" customHeight="1" x14ac:dyDescent="0.25">
      <c r="B40" s="40" t="s">
        <v>71</v>
      </c>
      <c r="C40" s="33"/>
      <c r="D40" s="34" t="str">
        <f>IF(D38&gt;D46,"Attenzione, importo non adeguato!","")</f>
        <v/>
      </c>
      <c r="E40" s="34" t="str">
        <f t="shared" ref="E40:F40" si="3">IF(E38&gt;E46,"Attenzione, importo non adeguato!","")</f>
        <v/>
      </c>
      <c r="F40" s="34" t="str">
        <f t="shared" si="3"/>
        <v/>
      </c>
      <c r="G40" s="34" t="str">
        <f>IF(G38&gt;G46,"Attenzione, importo non adeguato!","")</f>
        <v/>
      </c>
    </row>
    <row r="41" spans="2:7" ht="25.5" customHeight="1" thickBot="1" x14ac:dyDescent="0.3">
      <c r="B41" s="41" t="s">
        <v>31</v>
      </c>
      <c r="C41" s="5"/>
      <c r="D41" s="5"/>
      <c r="E41" s="5"/>
      <c r="F41" s="5"/>
      <c r="G41" s="5"/>
    </row>
    <row r="42" spans="2:7" ht="27" customHeight="1" x14ac:dyDescent="0.25">
      <c r="B42" s="42" t="s">
        <v>75</v>
      </c>
      <c r="C42" s="56">
        <v>0</v>
      </c>
      <c r="D42" s="57">
        <v>0</v>
      </c>
      <c r="E42" s="57">
        <v>0</v>
      </c>
      <c r="F42" s="57">
        <v>0</v>
      </c>
      <c r="G42" s="58">
        <v>0</v>
      </c>
    </row>
    <row r="43" spans="2:7" ht="27" customHeight="1" thickBot="1" x14ac:dyDescent="0.3">
      <c r="B43" s="42" t="s">
        <v>76</v>
      </c>
      <c r="C43" s="59">
        <v>0</v>
      </c>
      <c r="D43" s="60">
        <v>0</v>
      </c>
      <c r="E43" s="60">
        <v>0</v>
      </c>
      <c r="F43" s="60">
        <v>0</v>
      </c>
      <c r="G43" s="61">
        <v>0</v>
      </c>
    </row>
    <row r="44" spans="2:7" ht="27" customHeight="1" thickTop="1" x14ac:dyDescent="0.25">
      <c r="B44" s="43" t="s">
        <v>10</v>
      </c>
      <c r="C44" s="47">
        <f>ROUND((C42+C43)/2,2)</f>
        <v>0</v>
      </c>
      <c r="D44" s="48">
        <f>ROUND((D42+D43)/2,2)</f>
        <v>0</v>
      </c>
      <c r="E44" s="48">
        <f>ROUND((E42+E43)/2,2)</f>
        <v>0</v>
      </c>
      <c r="F44" s="48">
        <f>ROUND((F42+F43)/2,2)</f>
        <v>0</v>
      </c>
      <c r="G44" s="48">
        <f>ROUND((G42+G43)/2,2)</f>
        <v>0</v>
      </c>
    </row>
    <row r="45" spans="2:7" ht="27" customHeight="1" thickBot="1" x14ac:dyDescent="0.3">
      <c r="B45" s="43" t="s">
        <v>7</v>
      </c>
      <c r="C45" s="55"/>
      <c r="D45" s="49">
        <f>IF($C$44=0,0,ROUND(IF((D44-$C$44)/$C$44&lt;0,-(D44-$C$44)/$C$44,0),4))</f>
        <v>0</v>
      </c>
      <c r="E45" s="49">
        <f>IF($C$44=0,0,ROUND(IF((E44-$C$44)/$C$44&lt;0,-(E44-$C$44)/$C$44,0),4))</f>
        <v>0</v>
      </c>
      <c r="F45" s="49">
        <f t="shared" ref="F45:G45" si="4">IF($C$44=0,0,ROUND(IF((F44-$C$44)/$C$44&lt;0,-(F44-$C$44)/$C$44,0),4))</f>
        <v>0</v>
      </c>
      <c r="G45" s="49">
        <f t="shared" si="4"/>
        <v>0</v>
      </c>
    </row>
    <row r="46" spans="2:7" ht="36.75" customHeight="1" thickBot="1" x14ac:dyDescent="0.3">
      <c r="B46" s="24"/>
      <c r="C46" s="39" t="s">
        <v>8</v>
      </c>
      <c r="D46" s="53">
        <f>ROUND($C$38*(1-D45),0)</f>
        <v>0</v>
      </c>
      <c r="E46" s="53">
        <f>ROUND($C$38*(1-E45),0)</f>
        <v>0</v>
      </c>
      <c r="F46" s="53">
        <f>ROUND($C$38*(1-F45),0)</f>
        <v>0</v>
      </c>
      <c r="G46" s="53">
        <f>ROUND($C$38*(1-G45),0)</f>
        <v>0</v>
      </c>
    </row>
    <row r="47" spans="2:7" ht="27" customHeight="1" thickBot="1" x14ac:dyDescent="0.3">
      <c r="B47" s="12"/>
      <c r="C47" s="10"/>
      <c r="D47" s="11"/>
      <c r="E47" s="11"/>
      <c r="F47" s="11"/>
      <c r="G47" s="11"/>
    </row>
    <row r="48" spans="2:7" ht="36.75" customHeight="1" thickBot="1" x14ac:dyDescent="0.3">
      <c r="B48" s="81" t="s">
        <v>19</v>
      </c>
      <c r="C48" s="81"/>
      <c r="D48" s="50">
        <f>IF((D38-D46)&gt;0,D38-D46,0)</f>
        <v>0</v>
      </c>
      <c r="E48" s="50">
        <f>IF((E38-E46)&gt;0,E38-E46,0)</f>
        <v>0</v>
      </c>
      <c r="F48" s="50">
        <f>IF((F38-F46)&gt;0,F38-F46,0)</f>
        <v>0</v>
      </c>
      <c r="G48" s="50">
        <f>IF((G38-G46)&gt;0,G38-G46,0)</f>
        <v>0</v>
      </c>
    </row>
    <row r="49" spans="1:7" ht="25.5" customHeight="1" x14ac:dyDescent="0.25">
      <c r="B49" s="12"/>
      <c r="C49" s="25" t="s">
        <v>17</v>
      </c>
      <c r="D49" s="51">
        <f>IF(D38-$C$38&gt;0,D38-$C$38,0)</f>
        <v>0</v>
      </c>
      <c r="E49" s="51">
        <f>IF(E38-$C$38&gt;0,E38-$C$38,0)</f>
        <v>0</v>
      </c>
      <c r="F49" s="51">
        <f>IF(F38-$C$38&gt;0,F38-$C$38,0)</f>
        <v>0</v>
      </c>
      <c r="G49" s="51">
        <f>IF(G38-$C$38&gt;0,G38-$C$38,0)</f>
        <v>0</v>
      </c>
    </row>
    <row r="50" spans="1:7" ht="25.5" customHeight="1" x14ac:dyDescent="0.25">
      <c r="B50" s="12"/>
      <c r="C50" s="25" t="s">
        <v>18</v>
      </c>
      <c r="D50" s="52">
        <f>IF(D38-D46&gt;0,D38-D46-D49,0)</f>
        <v>0</v>
      </c>
      <c r="E50" s="52">
        <f>IF(E38-E46&gt;0,E38-E46-E49,0)</f>
        <v>0</v>
      </c>
      <c r="F50" s="52">
        <f>IF(F38-F46&gt;0,F38-F46-F49,0)</f>
        <v>0</v>
      </c>
      <c r="G50" s="52">
        <f>IF(G38-G46&gt;0,G38-G46-G49,0)</f>
        <v>0</v>
      </c>
    </row>
    <row r="51" spans="1:7" ht="26.25" customHeight="1" x14ac:dyDescent="0.25">
      <c r="B51" s="4"/>
      <c r="C51" s="8"/>
      <c r="D51" s="8"/>
      <c r="E51" s="8"/>
      <c r="F51" s="8"/>
      <c r="G51" s="8"/>
    </row>
    <row r="52" spans="1:7" ht="17.25" customHeight="1" x14ac:dyDescent="0.25">
      <c r="A52" s="44" t="s">
        <v>20</v>
      </c>
      <c r="B52" s="65" t="s">
        <v>24</v>
      </c>
      <c r="C52" s="8"/>
      <c r="D52" s="8"/>
      <c r="E52" s="8"/>
      <c r="F52" s="8"/>
      <c r="G52" s="8"/>
    </row>
    <row r="53" spans="1:7" ht="17.25" customHeight="1" x14ac:dyDescent="0.25">
      <c r="A53" s="44" t="s">
        <v>21</v>
      </c>
      <c r="B53" s="65" t="s">
        <v>80</v>
      </c>
      <c r="C53" s="8"/>
      <c r="D53" s="8"/>
      <c r="E53" s="8"/>
      <c r="F53" s="8"/>
      <c r="G53" s="8"/>
    </row>
    <row r="54" spans="1:7" ht="17.25" customHeight="1" x14ac:dyDescent="0.25">
      <c r="A54" s="44" t="s">
        <v>22</v>
      </c>
      <c r="B54" s="66" t="s">
        <v>46</v>
      </c>
      <c r="C54" s="37"/>
      <c r="D54" s="37"/>
      <c r="E54" s="37"/>
      <c r="F54" s="37"/>
      <c r="G54" s="37"/>
    </row>
    <row r="55" spans="1:7" ht="17.25" customHeight="1" x14ac:dyDescent="0.25">
      <c r="A55" s="44" t="s">
        <v>23</v>
      </c>
      <c r="B55" s="66" t="s">
        <v>45</v>
      </c>
      <c r="C55" s="37"/>
      <c r="D55" s="37"/>
      <c r="E55" s="37"/>
      <c r="F55" s="37"/>
      <c r="G55" s="37"/>
    </row>
    <row r="56" spans="1:7" ht="17.25" customHeight="1" x14ac:dyDescent="0.25">
      <c r="A56" s="44" t="s">
        <v>48</v>
      </c>
      <c r="B56" s="66" t="s">
        <v>72</v>
      </c>
      <c r="C56" s="37"/>
      <c r="D56" s="37"/>
      <c r="E56" s="37"/>
      <c r="F56" s="37"/>
      <c r="G56" s="37"/>
    </row>
    <row r="57" spans="1:7" ht="24" customHeight="1" x14ac:dyDescent="0.25">
      <c r="A57" s="68" t="s">
        <v>49</v>
      </c>
      <c r="B57" s="83" t="s">
        <v>79</v>
      </c>
      <c r="C57" s="83"/>
      <c r="D57" s="83"/>
      <c r="E57" s="83"/>
      <c r="F57" s="83"/>
      <c r="G57" s="83"/>
    </row>
    <row r="58" spans="1:7" ht="17.25" customHeight="1" x14ac:dyDescent="0.25">
      <c r="A58" s="44" t="s">
        <v>55</v>
      </c>
      <c r="B58" s="67" t="s">
        <v>25</v>
      </c>
      <c r="C58" s="38"/>
      <c r="D58" s="38"/>
      <c r="E58" s="38"/>
      <c r="F58" s="38"/>
      <c r="G58" s="38"/>
    </row>
    <row r="59" spans="1:7" ht="19.5" customHeight="1" x14ac:dyDescent="0.25">
      <c r="A59" s="44" t="s">
        <v>77</v>
      </c>
      <c r="B59" s="67" t="s">
        <v>78</v>
      </c>
    </row>
  </sheetData>
  <mergeCells count="3">
    <mergeCell ref="B48:C48"/>
    <mergeCell ref="B1:G1"/>
    <mergeCell ref="B57:G57"/>
  </mergeCells>
  <phoneticPr fontId="0" type="noConversion"/>
  <printOptions horizontalCentered="1"/>
  <pageMargins left="0.25" right="0.25" top="0.75" bottom="0.75" header="0.3" footer="0.3"/>
  <pageSetup paperSize="9" scale="53" orientation="portrait" r:id="rId1"/>
  <rowBreaks count="1" manualBreakCount="1">
    <brk id="3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B1:O27"/>
  <sheetViews>
    <sheetView showGridLines="0" zoomScaleNormal="100" workbookViewId="0">
      <pane ySplit="2" topLeftCell="A3" activePane="bottomLeft" state="frozenSplit"/>
      <selection activeCell="K39" sqref="K39"/>
      <selection pane="bottomLeft" activeCell="B4" sqref="B4"/>
    </sheetView>
  </sheetViews>
  <sheetFormatPr defaultRowHeight="15" x14ac:dyDescent="0.25"/>
  <cols>
    <col min="1" max="1" width="3.7109375" style="1" customWidth="1"/>
    <col min="2" max="2" width="98.85546875" style="2" customWidth="1"/>
    <col min="3" max="7" width="15.85546875" style="9" customWidth="1"/>
    <col min="8" max="8" width="9.140625" style="1"/>
    <col min="9" max="9" width="10.5703125" style="1" bestFit="1" customWidth="1"/>
    <col min="10" max="10" width="9.140625" style="1"/>
    <col min="11" max="11" width="12" style="1" bestFit="1" customWidth="1"/>
    <col min="12" max="16384" width="9.140625" style="1"/>
  </cols>
  <sheetData>
    <row r="1" spans="2:15" ht="44.25" customHeight="1" x14ac:dyDescent="0.25">
      <c r="B1" s="82" t="s">
        <v>26</v>
      </c>
      <c r="C1" s="82"/>
      <c r="D1" s="82"/>
      <c r="E1" s="82"/>
      <c r="F1" s="82"/>
      <c r="G1" s="82"/>
    </row>
    <row r="2" spans="2:15" ht="33.75" customHeight="1" x14ac:dyDescent="0.25">
      <c r="B2" s="15" t="s">
        <v>0</v>
      </c>
      <c r="C2" s="16">
        <v>2010</v>
      </c>
      <c r="D2" s="16">
        <v>2011</v>
      </c>
      <c r="E2" s="16">
        <v>2012</v>
      </c>
      <c r="F2" s="16">
        <v>2013</v>
      </c>
      <c r="G2" s="16">
        <v>2014</v>
      </c>
    </row>
    <row r="3" spans="2:15" ht="23.25" customHeight="1" x14ac:dyDescent="0.25">
      <c r="B3" s="13"/>
      <c r="C3" s="6"/>
      <c r="D3" s="7"/>
      <c r="E3" s="7"/>
      <c r="F3" s="7"/>
      <c r="G3" s="7"/>
    </row>
    <row r="4" spans="2:15" ht="22.5" customHeight="1" x14ac:dyDescent="0.25">
      <c r="B4" s="17" t="s">
        <v>1</v>
      </c>
      <c r="C4" s="26">
        <v>0</v>
      </c>
      <c r="D4" s="26">
        <v>0</v>
      </c>
      <c r="E4" s="26">
        <v>0</v>
      </c>
      <c r="F4" s="26">
        <v>0</v>
      </c>
      <c r="G4" s="26">
        <v>0</v>
      </c>
    </row>
    <row r="5" spans="2:15" ht="22.5" customHeight="1" x14ac:dyDescent="0.25">
      <c r="B5" s="17" t="s">
        <v>2</v>
      </c>
      <c r="C5" s="26">
        <v>0</v>
      </c>
      <c r="D5" s="26">
        <v>0</v>
      </c>
      <c r="E5" s="26">
        <v>0</v>
      </c>
      <c r="F5" s="26">
        <v>0</v>
      </c>
      <c r="G5" s="26">
        <v>0</v>
      </c>
      <c r="L5" s="3"/>
      <c r="M5" s="3"/>
      <c r="N5" s="3"/>
      <c r="O5" s="3"/>
    </row>
    <row r="6" spans="2:15" ht="22.5" customHeight="1" x14ac:dyDescent="0.25">
      <c r="B6" s="17" t="s">
        <v>3</v>
      </c>
      <c r="C6" s="26">
        <v>0</v>
      </c>
      <c r="D6" s="26">
        <v>0</v>
      </c>
      <c r="E6" s="26">
        <v>0</v>
      </c>
      <c r="F6" s="26">
        <v>0</v>
      </c>
      <c r="G6" s="26">
        <v>0</v>
      </c>
      <c r="L6" s="3"/>
      <c r="M6" s="3"/>
      <c r="N6" s="3"/>
    </row>
    <row r="7" spans="2:15" ht="22.5" customHeight="1" x14ac:dyDescent="0.25">
      <c r="B7" s="17" t="s">
        <v>37</v>
      </c>
      <c r="C7" s="26">
        <v>0</v>
      </c>
      <c r="D7" s="26">
        <v>0</v>
      </c>
      <c r="E7" s="26">
        <v>0</v>
      </c>
      <c r="F7" s="26">
        <v>0</v>
      </c>
      <c r="G7" s="26">
        <v>0</v>
      </c>
    </row>
    <row r="8" spans="2:15" ht="22.5" customHeight="1" x14ac:dyDescent="0.25">
      <c r="B8" s="17" t="s">
        <v>86</v>
      </c>
      <c r="C8" s="26">
        <v>0</v>
      </c>
      <c r="D8" s="26">
        <v>0</v>
      </c>
      <c r="E8" s="26">
        <v>0</v>
      </c>
      <c r="F8" s="26">
        <v>0</v>
      </c>
      <c r="G8" s="26">
        <v>0</v>
      </c>
    </row>
    <row r="9" spans="2:15" ht="22.5" customHeight="1" x14ac:dyDescent="0.25">
      <c r="B9" s="17" t="s">
        <v>4</v>
      </c>
      <c r="C9" s="26">
        <v>0</v>
      </c>
      <c r="D9" s="26">
        <v>0</v>
      </c>
      <c r="E9" s="26">
        <v>0</v>
      </c>
      <c r="F9" s="26">
        <v>0</v>
      </c>
      <c r="G9" s="26">
        <v>0</v>
      </c>
    </row>
    <row r="10" spans="2:15" ht="22.5" customHeight="1" x14ac:dyDescent="0.25">
      <c r="B10" s="19" t="s">
        <v>29</v>
      </c>
      <c r="C10" s="27">
        <f>SUM(C4:C9)</f>
        <v>0</v>
      </c>
      <c r="D10" s="27">
        <f t="shared" ref="D10:G10" si="0">SUM(D4:D9)</f>
        <v>0</v>
      </c>
      <c r="E10" s="27">
        <f t="shared" si="0"/>
        <v>0</v>
      </c>
      <c r="F10" s="27">
        <f t="shared" si="0"/>
        <v>0</v>
      </c>
      <c r="G10" s="27">
        <f t="shared" si="0"/>
        <v>0</v>
      </c>
    </row>
    <row r="11" spans="2:15" ht="22.5" customHeight="1" x14ac:dyDescent="0.25">
      <c r="B11" s="17" t="s">
        <v>36</v>
      </c>
      <c r="C11" s="26">
        <v>0</v>
      </c>
      <c r="D11" s="26">
        <v>0</v>
      </c>
      <c r="E11" s="26">
        <v>0</v>
      </c>
      <c r="F11" s="26">
        <v>0</v>
      </c>
      <c r="G11" s="26">
        <v>0</v>
      </c>
    </row>
    <row r="12" spans="2:15" ht="22.5" customHeight="1" x14ac:dyDescent="0.25">
      <c r="B12" s="17" t="s">
        <v>3</v>
      </c>
      <c r="C12" s="26">
        <v>0</v>
      </c>
      <c r="D12" s="26">
        <v>0</v>
      </c>
      <c r="E12" s="26">
        <v>0</v>
      </c>
      <c r="F12" s="26">
        <v>0</v>
      </c>
      <c r="G12" s="26">
        <v>0</v>
      </c>
    </row>
    <row r="13" spans="2:15" ht="22.5" customHeight="1" x14ac:dyDescent="0.25">
      <c r="B13" s="17" t="s">
        <v>37</v>
      </c>
      <c r="C13" s="26">
        <v>0</v>
      </c>
      <c r="D13" s="26">
        <v>0</v>
      </c>
      <c r="E13" s="26">
        <v>0</v>
      </c>
      <c r="F13" s="26">
        <v>0</v>
      </c>
      <c r="G13" s="26">
        <v>0</v>
      </c>
    </row>
    <row r="14" spans="2:15" ht="22.5" customHeight="1" x14ac:dyDescent="0.25">
      <c r="B14" s="17" t="s">
        <v>38</v>
      </c>
      <c r="C14" s="26">
        <v>0</v>
      </c>
      <c r="D14" s="26">
        <v>0</v>
      </c>
      <c r="E14" s="26">
        <v>0</v>
      </c>
      <c r="F14" s="26">
        <v>0</v>
      </c>
      <c r="G14" s="26">
        <v>0</v>
      </c>
    </row>
    <row r="15" spans="2:15" ht="22.5" customHeight="1" x14ac:dyDescent="0.25">
      <c r="B15" s="17" t="s">
        <v>39</v>
      </c>
      <c r="C15" s="26">
        <v>0</v>
      </c>
      <c r="D15" s="26">
        <v>0</v>
      </c>
      <c r="E15" s="26">
        <v>0</v>
      </c>
      <c r="F15" s="26">
        <v>0</v>
      </c>
      <c r="G15" s="26">
        <v>0</v>
      </c>
    </row>
    <row r="16" spans="2:15" ht="22.5" customHeight="1" x14ac:dyDescent="0.25">
      <c r="B16" s="17" t="s">
        <v>40</v>
      </c>
      <c r="C16" s="26">
        <v>0</v>
      </c>
      <c r="D16" s="26">
        <v>0</v>
      </c>
      <c r="E16" s="26">
        <v>0</v>
      </c>
      <c r="F16" s="26">
        <v>0</v>
      </c>
      <c r="G16" s="26">
        <v>0</v>
      </c>
    </row>
    <row r="17" spans="2:7" ht="22.5" customHeight="1" x14ac:dyDescent="0.25">
      <c r="B17" s="17" t="s">
        <v>4</v>
      </c>
      <c r="C17" s="26">
        <v>0</v>
      </c>
      <c r="D17" s="26">
        <v>0</v>
      </c>
      <c r="E17" s="26">
        <v>0</v>
      </c>
      <c r="F17" s="26">
        <v>0</v>
      </c>
      <c r="G17" s="26">
        <v>0</v>
      </c>
    </row>
    <row r="18" spans="2:7" ht="22.5" customHeight="1" x14ac:dyDescent="0.25">
      <c r="B18" s="19" t="s">
        <v>28</v>
      </c>
      <c r="C18" s="27">
        <f>SUM(C11:C17)</f>
        <v>0</v>
      </c>
      <c r="D18" s="27">
        <f t="shared" ref="D18:F18" si="1">SUM(D11:D17)</f>
        <v>0</v>
      </c>
      <c r="E18" s="27">
        <f t="shared" si="1"/>
        <v>0</v>
      </c>
      <c r="F18" s="27">
        <f t="shared" si="1"/>
        <v>0</v>
      </c>
      <c r="G18" s="27">
        <f>SUM(G11:G17)</f>
        <v>0</v>
      </c>
    </row>
    <row r="19" spans="2:7" ht="22.5" customHeight="1" x14ac:dyDescent="0.25">
      <c r="B19" s="17" t="s">
        <v>5</v>
      </c>
      <c r="C19" s="26">
        <v>0</v>
      </c>
      <c r="D19" s="26">
        <v>0</v>
      </c>
      <c r="E19" s="26">
        <v>0</v>
      </c>
      <c r="F19" s="26">
        <v>0</v>
      </c>
      <c r="G19" s="26">
        <v>0</v>
      </c>
    </row>
    <row r="20" spans="2:7" ht="22.5" customHeight="1" x14ac:dyDescent="0.25">
      <c r="B20" s="17" t="s">
        <v>44</v>
      </c>
      <c r="C20" s="26">
        <v>0</v>
      </c>
      <c r="D20" s="26">
        <v>0</v>
      </c>
      <c r="E20" s="26">
        <v>0</v>
      </c>
      <c r="F20" s="26">
        <v>0</v>
      </c>
      <c r="G20" s="26">
        <v>0</v>
      </c>
    </row>
    <row r="21" spans="2:7" ht="22.5" customHeight="1" x14ac:dyDescent="0.25">
      <c r="B21" s="19" t="s">
        <v>30</v>
      </c>
      <c r="C21" s="27">
        <f>SUM(C19:C20)</f>
        <v>0</v>
      </c>
      <c r="D21" s="27">
        <f t="shared" ref="D21:F21" si="2">SUM(D19:D20)</f>
        <v>0</v>
      </c>
      <c r="E21" s="27">
        <f t="shared" si="2"/>
        <v>0</v>
      </c>
      <c r="F21" s="27">
        <f t="shared" si="2"/>
        <v>0</v>
      </c>
      <c r="G21" s="27">
        <f>SUM(G19:G20)</f>
        <v>0</v>
      </c>
    </row>
    <row r="22" spans="2:7" ht="36.75" customHeight="1" x14ac:dyDescent="0.25">
      <c r="B22" s="63" t="s">
        <v>27</v>
      </c>
      <c r="C22" s="62">
        <f>+C10+C18+C21</f>
        <v>0</v>
      </c>
      <c r="D22" s="62">
        <f>+D10+D18+D21</f>
        <v>0</v>
      </c>
      <c r="E22" s="62">
        <f t="shared" ref="E22:F22" si="3">+E10+E18+E21</f>
        <v>0</v>
      </c>
      <c r="F22" s="62">
        <f t="shared" si="3"/>
        <v>0</v>
      </c>
      <c r="G22" s="62">
        <f>+G10+G18+G21</f>
        <v>0</v>
      </c>
    </row>
    <row r="23" spans="2:7" ht="54" customHeight="1" thickBot="1" x14ac:dyDescent="0.3">
      <c r="B23" s="14"/>
      <c r="C23" s="11"/>
      <c r="D23" s="11"/>
      <c r="E23" s="11"/>
      <c r="F23" s="11"/>
      <c r="G23" s="11"/>
    </row>
    <row r="24" spans="2:7" ht="30.75" customHeight="1" thickBot="1" x14ac:dyDescent="0.3">
      <c r="B24" s="46" t="s">
        <v>32</v>
      </c>
      <c r="C24" s="64">
        <f>+'Costituzione 2010-2014'!C36-C22</f>
        <v>0</v>
      </c>
      <c r="D24" s="64">
        <f>+'Costituzione 2010-2014'!D36-D22</f>
        <v>0</v>
      </c>
      <c r="E24" s="64">
        <f>+'Costituzione 2010-2014'!E36-E22</f>
        <v>0</v>
      </c>
      <c r="F24" s="64">
        <f>+'Costituzione 2010-2014'!F36-F22</f>
        <v>0</v>
      </c>
      <c r="G24" s="64">
        <f>+'Costituzione 2010-2014'!G36-G22</f>
        <v>-25000</v>
      </c>
    </row>
    <row r="25" spans="2:7" ht="56.25" customHeight="1" thickBot="1" x14ac:dyDescent="0.3">
      <c r="B25" s="45"/>
      <c r="C25" s="32" t="str">
        <f>IF(C24&lt;0,"Attenzione, utilizzi superiori a risorse!","")</f>
        <v/>
      </c>
      <c r="D25" s="32" t="str">
        <f t="shared" ref="D25:G25" si="4">IF(D24&lt;0,"Attenzione, utilizzi superiori a risorse!","")</f>
        <v/>
      </c>
      <c r="E25" s="32" t="str">
        <f t="shared" si="4"/>
        <v/>
      </c>
      <c r="F25" s="32" t="str">
        <f t="shared" si="4"/>
        <v/>
      </c>
      <c r="G25" s="32" t="str">
        <f t="shared" si="4"/>
        <v>Attenzione, utilizzi superiori a risorse!</v>
      </c>
    </row>
    <row r="26" spans="2:7" ht="30.75" customHeight="1" thickBot="1" x14ac:dyDescent="0.3">
      <c r="B26" s="46" t="s">
        <v>33</v>
      </c>
      <c r="C26" s="64">
        <f>'Costituzione 2010-2014'!C15-(SUM(C4:C6)+SUM(C11:C12)+C20)</f>
        <v>0</v>
      </c>
      <c r="D26" s="64">
        <f>'Costituzione 2010-2014'!D15-(SUM(D4:D6)+SUM(D11:D12)+D20)</f>
        <v>0</v>
      </c>
      <c r="E26" s="64">
        <f>'Costituzione 2010-2014'!E15-(SUM(E4:E6)+SUM(E11:E12)+E20)</f>
        <v>0</v>
      </c>
      <c r="F26" s="64">
        <f>'Costituzione 2010-2014'!F15-(SUM(F4:F6)+SUM(F11:F12)+F20)</f>
        <v>0</v>
      </c>
      <c r="G26" s="64">
        <f>'Costituzione 2010-2014'!G15-(SUM(G4:G6)+SUM(G11:G12)+G20)</f>
        <v>-15000</v>
      </c>
    </row>
    <row r="27" spans="2:7" ht="63.75" customHeight="1" x14ac:dyDescent="0.25">
      <c r="C27" s="34" t="str">
        <f>IF(C26&lt;0,"Attenzione, utilizzi stabili superiori a risorse stabili!","")</f>
        <v/>
      </c>
      <c r="D27" s="34" t="str">
        <f t="shared" ref="D27:G27" si="5">IF(D26&lt;0,"Attenzione, utilizzi stabili superiori a risorse stabili!","")</f>
        <v/>
      </c>
      <c r="E27" s="34" t="str">
        <f t="shared" si="5"/>
        <v/>
      </c>
      <c r="F27" s="34" t="str">
        <f t="shared" si="5"/>
        <v/>
      </c>
      <c r="G27" s="34" t="str">
        <f t="shared" si="5"/>
        <v>Attenzione, utilizzi stabili superiori a risorse stabili!</v>
      </c>
    </row>
  </sheetData>
  <mergeCells count="1">
    <mergeCell ref="B1:G1"/>
  </mergeCells>
  <conditionalFormatting sqref="C24:G24">
    <cfRule type="cellIs" dxfId="3" priority="20" operator="lessThan">
      <formula>0</formula>
    </cfRule>
  </conditionalFormatting>
  <conditionalFormatting sqref="C26:G26">
    <cfRule type="cellIs" dxfId="2" priority="3" operator="lessThan">
      <formula>0</formula>
    </cfRule>
  </conditionalFormatting>
  <printOptions horizontalCentered="1"/>
  <pageMargins left="0.39370078740157483" right="0.39370078740157483" top="0.39370078740157483" bottom="0.39370078740157483" header="0.39370078740157483" footer="0.39370078740157483"/>
  <pageSetup paperSize="9" scale="77" orientation="landscape" r:id="rId1"/>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9"/>
  <sheetViews>
    <sheetView showGridLines="0" zoomScaleNormal="100" workbookViewId="0">
      <pane ySplit="2" topLeftCell="A15" activePane="bottomLeft" state="frozenSplit"/>
      <selection activeCell="K39" sqref="K39"/>
      <selection pane="bottomLeft" activeCell="E26" sqref="E26"/>
    </sheetView>
  </sheetViews>
  <sheetFormatPr defaultRowHeight="15" x14ac:dyDescent="0.25"/>
  <cols>
    <col min="1" max="1" width="3.7109375" style="1" customWidth="1"/>
    <col min="2" max="2" width="112.85546875" style="2" customWidth="1"/>
    <col min="3" max="3" width="17" style="9" customWidth="1"/>
    <col min="4" max="4" width="12" style="1" bestFit="1" customWidth="1"/>
    <col min="5" max="16384" width="9.140625" style="1"/>
  </cols>
  <sheetData>
    <row r="1" spans="2:8" ht="44.25" customHeight="1" x14ac:dyDescent="0.25">
      <c r="B1" s="69" t="s">
        <v>47</v>
      </c>
      <c r="C1" s="1"/>
    </row>
    <row r="2" spans="2:8" ht="33.75" customHeight="1" x14ac:dyDescent="0.25">
      <c r="B2" s="15" t="s">
        <v>0</v>
      </c>
      <c r="C2" s="15">
        <v>2015</v>
      </c>
    </row>
    <row r="3" spans="2:8" ht="23.25" customHeight="1" x14ac:dyDescent="0.25">
      <c r="B3" s="13" t="s">
        <v>6</v>
      </c>
      <c r="C3" s="13"/>
    </row>
    <row r="4" spans="2:8" ht="22.5" customHeight="1" x14ac:dyDescent="0.25">
      <c r="B4" s="17" t="s">
        <v>41</v>
      </c>
      <c r="C4" s="26">
        <v>150000</v>
      </c>
    </row>
    <row r="5" spans="2:8" ht="22.5" customHeight="1" x14ac:dyDescent="0.25">
      <c r="B5" s="17" t="s">
        <v>50</v>
      </c>
      <c r="C5" s="26">
        <v>0</v>
      </c>
      <c r="E5" s="3"/>
      <c r="F5" s="3"/>
      <c r="G5" s="3"/>
      <c r="H5" s="3"/>
    </row>
    <row r="6" spans="2:8" ht="22.5" customHeight="1" x14ac:dyDescent="0.25">
      <c r="B6" s="17" t="s">
        <v>42</v>
      </c>
      <c r="C6" s="26">
        <v>0</v>
      </c>
      <c r="E6" s="3"/>
      <c r="F6" s="3"/>
      <c r="G6" s="3"/>
    </row>
    <row r="7" spans="2:8" ht="22.5" customHeight="1" x14ac:dyDescent="0.25">
      <c r="B7" s="17" t="s">
        <v>43</v>
      </c>
      <c r="C7" s="26">
        <v>0</v>
      </c>
      <c r="E7" s="3"/>
      <c r="F7" s="3"/>
      <c r="G7" s="3"/>
    </row>
    <row r="8" spans="2:8" ht="22.5" customHeight="1" x14ac:dyDescent="0.25">
      <c r="B8" s="17" t="s">
        <v>9</v>
      </c>
      <c r="C8" s="26">
        <v>0</v>
      </c>
      <c r="E8" s="3"/>
      <c r="F8" s="3"/>
      <c r="G8" s="3"/>
    </row>
    <row r="9" spans="2:8" ht="22.5" customHeight="1" x14ac:dyDescent="0.25">
      <c r="B9" s="17" t="s">
        <v>74</v>
      </c>
      <c r="C9" s="26">
        <v>0</v>
      </c>
    </row>
    <row r="10" spans="2:8" ht="22.5" customHeight="1" x14ac:dyDescent="0.25">
      <c r="B10" s="17" t="s">
        <v>70</v>
      </c>
      <c r="C10" s="26">
        <v>0</v>
      </c>
    </row>
    <row r="11" spans="2:8" ht="22.5" customHeight="1" x14ac:dyDescent="0.25">
      <c r="B11" s="17" t="s">
        <v>60</v>
      </c>
      <c r="C11" s="26">
        <v>0</v>
      </c>
    </row>
    <row r="12" spans="2:8" ht="22.5" customHeight="1" x14ac:dyDescent="0.25">
      <c r="B12" s="17" t="s">
        <v>92</v>
      </c>
      <c r="C12" s="26">
        <v>0</v>
      </c>
    </row>
    <row r="13" spans="2:8" ht="22.5" customHeight="1" x14ac:dyDescent="0.25">
      <c r="B13" s="17" t="s">
        <v>58</v>
      </c>
      <c r="C13" s="26">
        <v>0</v>
      </c>
    </row>
    <row r="14" spans="2:8" ht="22.5" customHeight="1" x14ac:dyDescent="0.25">
      <c r="B14" s="77" t="s">
        <v>88</v>
      </c>
      <c r="C14" s="78">
        <f>+'Costituzione 2010-2014'!$G$25+'Costituzione 2010-2014'!$G$14</f>
        <v>25000</v>
      </c>
    </row>
    <row r="15" spans="2:8" ht="22.5" customHeight="1" x14ac:dyDescent="0.25">
      <c r="B15" s="18" t="s">
        <v>16</v>
      </c>
      <c r="C15" s="73">
        <f>SUM(C4:C13)-C14</f>
        <v>125000</v>
      </c>
    </row>
    <row r="16" spans="2:8" ht="22.5" customHeight="1" x14ac:dyDescent="0.25">
      <c r="B16" s="13" t="s">
        <v>81</v>
      </c>
      <c r="C16" s="13"/>
    </row>
    <row r="17" spans="1:3" ht="22.5" customHeight="1" x14ac:dyDescent="0.25">
      <c r="B17" s="17" t="s">
        <v>85</v>
      </c>
      <c r="C17" s="26">
        <v>0</v>
      </c>
    </row>
    <row r="18" spans="1:3" ht="22.5" customHeight="1" x14ac:dyDescent="0.25">
      <c r="B18" s="17" t="s">
        <v>67</v>
      </c>
      <c r="C18" s="26">
        <v>0</v>
      </c>
    </row>
    <row r="19" spans="1:3" ht="22.5" customHeight="1" x14ac:dyDescent="0.25">
      <c r="B19" s="17" t="s">
        <v>83</v>
      </c>
      <c r="C19" s="26">
        <v>0</v>
      </c>
    </row>
    <row r="20" spans="1:3" ht="22.5" customHeight="1" x14ac:dyDescent="0.25">
      <c r="B20" s="17" t="s">
        <v>69</v>
      </c>
      <c r="C20" s="26">
        <v>0</v>
      </c>
    </row>
    <row r="21" spans="1:3" ht="22.5" customHeight="1" x14ac:dyDescent="0.25">
      <c r="B21" s="17" t="s">
        <v>91</v>
      </c>
      <c r="C21" s="26">
        <v>0</v>
      </c>
    </row>
    <row r="22" spans="1:3" ht="22.5" customHeight="1" x14ac:dyDescent="0.25">
      <c r="B22" s="17" t="s">
        <v>64</v>
      </c>
      <c r="C22" s="26">
        <v>10000</v>
      </c>
    </row>
    <row r="23" spans="1:3" ht="22.5" customHeight="1" x14ac:dyDescent="0.25">
      <c r="B23" s="17" t="s">
        <v>63</v>
      </c>
      <c r="C23" s="26">
        <v>0</v>
      </c>
    </row>
    <row r="24" spans="1:3" ht="22.5" customHeight="1" x14ac:dyDescent="0.25">
      <c r="B24" s="17" t="s">
        <v>84</v>
      </c>
      <c r="C24" s="26">
        <v>0</v>
      </c>
    </row>
    <row r="25" spans="1:3" ht="22.5" customHeight="1" x14ac:dyDescent="0.25">
      <c r="B25" s="17" t="s">
        <v>51</v>
      </c>
      <c r="C25" s="26">
        <v>0</v>
      </c>
    </row>
    <row r="26" spans="1:3" ht="22.5" customHeight="1" x14ac:dyDescent="0.25">
      <c r="B26" s="17" t="s">
        <v>54</v>
      </c>
      <c r="C26" s="26">
        <v>0</v>
      </c>
    </row>
    <row r="27" spans="1:3" ht="22.5" customHeight="1" x14ac:dyDescent="0.25">
      <c r="B27" s="17" t="s">
        <v>53</v>
      </c>
      <c r="C27" s="26">
        <v>0</v>
      </c>
    </row>
    <row r="28" spans="1:3" ht="22.5" customHeight="1" x14ac:dyDescent="0.25">
      <c r="B28" s="17" t="s">
        <v>61</v>
      </c>
      <c r="C28" s="26">
        <v>0</v>
      </c>
    </row>
    <row r="29" spans="1:3" ht="22.5" customHeight="1" thickBot="1" x14ac:dyDescent="0.3">
      <c r="B29" s="21" t="s">
        <v>90</v>
      </c>
      <c r="C29" s="28">
        <f>SUM(C17:C28)</f>
        <v>10000</v>
      </c>
    </row>
    <row r="30" spans="1:3" ht="36.75" customHeight="1" thickBot="1" x14ac:dyDescent="0.3">
      <c r="B30" s="74" t="s">
        <v>82</v>
      </c>
      <c r="C30" s="54">
        <f>+C29+C15</f>
        <v>135000</v>
      </c>
    </row>
    <row r="31" spans="1:3" ht="24.75" customHeight="1" x14ac:dyDescent="0.25">
      <c r="B31" s="74"/>
      <c r="C31" s="70"/>
    </row>
    <row r="32" spans="1:3" ht="17.25" customHeight="1" x14ac:dyDescent="0.25">
      <c r="A32" s="76" t="s">
        <v>20</v>
      </c>
      <c r="B32" s="75" t="s">
        <v>24</v>
      </c>
    </row>
    <row r="33" spans="1:3" ht="17.25" customHeight="1" x14ac:dyDescent="0.25">
      <c r="A33" s="76" t="s">
        <v>21</v>
      </c>
      <c r="B33" s="75" t="s">
        <v>89</v>
      </c>
    </row>
    <row r="34" spans="1:3" ht="17.25" customHeight="1" x14ac:dyDescent="0.25">
      <c r="A34" s="76" t="s">
        <v>22</v>
      </c>
      <c r="B34" s="75" t="s">
        <v>87</v>
      </c>
    </row>
    <row r="35" spans="1:3" ht="17.25" customHeight="1" x14ac:dyDescent="0.25">
      <c r="A35" s="44"/>
      <c r="B35" s="66"/>
    </row>
    <row r="36" spans="1:3" ht="17.25" customHeight="1" x14ac:dyDescent="0.25">
      <c r="A36" s="44"/>
      <c r="B36" s="66"/>
    </row>
    <row r="37" spans="1:3" ht="31.5" customHeight="1" x14ac:dyDescent="0.25">
      <c r="A37" s="68"/>
      <c r="B37" s="83"/>
      <c r="C37" s="83"/>
    </row>
    <row r="38" spans="1:3" ht="17.25" customHeight="1" x14ac:dyDescent="0.25">
      <c r="A38" s="44"/>
      <c r="B38" s="67"/>
    </row>
    <row r="39" spans="1:3" ht="19.5" customHeight="1" x14ac:dyDescent="0.25">
      <c r="A39" s="44"/>
      <c r="B39" s="67"/>
    </row>
  </sheetData>
  <mergeCells count="1">
    <mergeCell ref="B37:C37"/>
  </mergeCells>
  <printOptions horizontalCentered="1"/>
  <pageMargins left="0.25" right="0.25" top="0.75" bottom="0.75" header="0.3" footer="0.3"/>
  <pageSetup paperSize="9"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I27"/>
  <sheetViews>
    <sheetView showGridLines="0" zoomScaleNormal="100" workbookViewId="0">
      <pane ySplit="2" topLeftCell="A6" activePane="bottomLeft" state="frozenSplit"/>
      <selection activeCell="E26" sqref="E26"/>
      <selection pane="bottomLeft" activeCell="E26" sqref="E26"/>
    </sheetView>
  </sheetViews>
  <sheetFormatPr defaultRowHeight="15" x14ac:dyDescent="0.25"/>
  <cols>
    <col min="1" max="1" width="3.7109375" style="1" customWidth="1"/>
    <col min="2" max="2" width="98.85546875" style="2" customWidth="1"/>
    <col min="3" max="3" width="15.85546875" style="9" customWidth="1"/>
    <col min="4" max="4" width="1.5703125" style="1" customWidth="1"/>
    <col min="5" max="5" width="17.140625" style="1" customWidth="1"/>
    <col min="6" max="16384" width="9.140625" style="1"/>
  </cols>
  <sheetData>
    <row r="1" spans="2:9" ht="44.25" customHeight="1" x14ac:dyDescent="0.25">
      <c r="B1" s="82" t="s">
        <v>26</v>
      </c>
      <c r="C1" s="82"/>
    </row>
    <row r="2" spans="2:9" ht="33.75" customHeight="1" x14ac:dyDescent="0.25">
      <c r="B2" s="15" t="s">
        <v>0</v>
      </c>
      <c r="C2" s="16">
        <v>2015</v>
      </c>
    </row>
    <row r="3" spans="2:9" ht="23.25" customHeight="1" x14ac:dyDescent="0.25">
      <c r="B3" s="13"/>
      <c r="C3" s="6"/>
    </row>
    <row r="4" spans="2:9" ht="22.5" customHeight="1" x14ac:dyDescent="0.25">
      <c r="B4" s="17" t="s">
        <v>1</v>
      </c>
      <c r="C4" s="26">
        <v>50000</v>
      </c>
    </row>
    <row r="5" spans="2:9" ht="22.5" customHeight="1" x14ac:dyDescent="0.25">
      <c r="B5" s="17" t="s">
        <v>2</v>
      </c>
      <c r="C5" s="26">
        <v>80000</v>
      </c>
      <c r="F5" s="3"/>
      <c r="G5" s="3"/>
      <c r="H5" s="3"/>
      <c r="I5" s="3"/>
    </row>
    <row r="6" spans="2:9" ht="22.5" customHeight="1" x14ac:dyDescent="0.25">
      <c r="B6" s="17" t="s">
        <v>3</v>
      </c>
      <c r="C6" s="26">
        <v>45000</v>
      </c>
      <c r="F6" s="3"/>
      <c r="G6" s="3"/>
      <c r="H6" s="3"/>
    </row>
    <row r="7" spans="2:9" ht="22.5" customHeight="1" x14ac:dyDescent="0.25">
      <c r="B7" s="17" t="s">
        <v>37</v>
      </c>
      <c r="C7" s="26">
        <v>0</v>
      </c>
    </row>
    <row r="8" spans="2:9" ht="22.5" customHeight="1" x14ac:dyDescent="0.25">
      <c r="B8" s="17" t="s">
        <v>38</v>
      </c>
      <c r="C8" s="26">
        <v>0</v>
      </c>
    </row>
    <row r="9" spans="2:9" ht="22.5" customHeight="1" x14ac:dyDescent="0.25">
      <c r="B9" s="17" t="s">
        <v>4</v>
      </c>
      <c r="C9" s="26">
        <v>0</v>
      </c>
    </row>
    <row r="10" spans="2:9" ht="22.5" customHeight="1" x14ac:dyDescent="0.25">
      <c r="B10" s="19" t="s">
        <v>29</v>
      </c>
      <c r="C10" s="27">
        <f>SUM(C4:C9)</f>
        <v>175000</v>
      </c>
    </row>
    <row r="11" spans="2:9" ht="22.5" customHeight="1" x14ac:dyDescent="0.25">
      <c r="B11" s="17" t="s">
        <v>36</v>
      </c>
      <c r="C11" s="26">
        <v>0</v>
      </c>
    </row>
    <row r="12" spans="2:9" ht="22.5" customHeight="1" x14ac:dyDescent="0.25">
      <c r="B12" s="17" t="s">
        <v>3</v>
      </c>
      <c r="C12" s="26">
        <v>0</v>
      </c>
    </row>
    <row r="13" spans="2:9" ht="22.5" customHeight="1" x14ac:dyDescent="0.25">
      <c r="B13" s="17" t="s">
        <v>37</v>
      </c>
      <c r="C13" s="26">
        <v>35000</v>
      </c>
    </row>
    <row r="14" spans="2:9" ht="22.5" customHeight="1" x14ac:dyDescent="0.25">
      <c r="B14" s="17" t="s">
        <v>86</v>
      </c>
      <c r="C14" s="26">
        <v>0</v>
      </c>
    </row>
    <row r="15" spans="2:9" ht="22.5" customHeight="1" x14ac:dyDescent="0.25">
      <c r="B15" s="17" t="s">
        <v>39</v>
      </c>
      <c r="C15" s="26">
        <v>0</v>
      </c>
    </row>
    <row r="16" spans="2:9" ht="22.5" customHeight="1" x14ac:dyDescent="0.25">
      <c r="B16" s="17" t="s">
        <v>40</v>
      </c>
      <c r="C16" s="26">
        <v>0</v>
      </c>
    </row>
    <row r="17" spans="2:5" ht="22.5" customHeight="1" x14ac:dyDescent="0.25">
      <c r="B17" s="17" t="s">
        <v>4</v>
      </c>
      <c r="C17" s="26">
        <v>0</v>
      </c>
    </row>
    <row r="18" spans="2:5" ht="22.5" customHeight="1" x14ac:dyDescent="0.25">
      <c r="B18" s="19" t="s">
        <v>28</v>
      </c>
      <c r="C18" s="27">
        <f>SUM(C11:C17)</f>
        <v>35000</v>
      </c>
    </row>
    <row r="19" spans="2:5" ht="22.5" customHeight="1" x14ac:dyDescent="0.25">
      <c r="B19" s="17" t="s">
        <v>5</v>
      </c>
      <c r="C19" s="26">
        <v>0</v>
      </c>
    </row>
    <row r="20" spans="2:5" ht="22.5" customHeight="1" x14ac:dyDescent="0.25">
      <c r="B20" s="17" t="s">
        <v>44</v>
      </c>
      <c r="C20" s="26">
        <v>0</v>
      </c>
    </row>
    <row r="21" spans="2:5" ht="22.5" customHeight="1" thickBot="1" x14ac:dyDescent="0.3">
      <c r="B21" s="19" t="s">
        <v>30</v>
      </c>
      <c r="C21" s="27">
        <f>SUM(C19:C20)</f>
        <v>0</v>
      </c>
    </row>
    <row r="22" spans="2:5" ht="36.75" customHeight="1" thickBot="1" x14ac:dyDescent="0.3">
      <c r="B22" s="63" t="s">
        <v>27</v>
      </c>
      <c r="C22" s="54">
        <f>+C10+C18+C21</f>
        <v>210000</v>
      </c>
    </row>
    <row r="23" spans="2:5" ht="21.75" customHeight="1" thickBot="1" x14ac:dyDescent="0.3">
      <c r="B23" s="14"/>
      <c r="C23" s="11"/>
    </row>
    <row r="24" spans="2:5" ht="30.75" customHeight="1" thickBot="1" x14ac:dyDescent="0.3">
      <c r="B24" s="46" t="s">
        <v>32</v>
      </c>
      <c r="C24" s="64">
        <f>'Costituzione da 2015'!C30-C22</f>
        <v>-75000</v>
      </c>
      <c r="E24" s="79" t="str">
        <f>IF($C$24&lt;0,"Attenzione, utilizzi superiori a risorse!","")</f>
        <v>Attenzione, utilizzi superiori a risorse!</v>
      </c>
    </row>
    <row r="25" spans="2:5" ht="11.25" customHeight="1" thickBot="1" x14ac:dyDescent="0.3">
      <c r="B25" s="45"/>
      <c r="C25" s="32"/>
    </row>
    <row r="26" spans="2:5" ht="38.25" customHeight="1" thickBot="1" x14ac:dyDescent="0.3">
      <c r="B26" s="46" t="s">
        <v>33</v>
      </c>
      <c r="C26" s="64">
        <f>'Costituzione da 2015'!C15-(SUM(C4:C6)+SUM(C11:C12)+C20)</f>
        <v>-50000</v>
      </c>
      <c r="E26" s="34" t="str">
        <f>IF(C26&lt;0,"Attenzione, utilizzi stabili superiori a risorse stabili!","")</f>
        <v>Attenzione, utilizzi stabili superiori a risorse stabili!</v>
      </c>
    </row>
    <row r="27" spans="2:5" ht="44.25" customHeight="1" x14ac:dyDescent="0.25"/>
  </sheetData>
  <mergeCells count="1">
    <mergeCell ref="B1:C1"/>
  </mergeCells>
  <conditionalFormatting sqref="C24">
    <cfRule type="cellIs" dxfId="1" priority="2" operator="lessThan">
      <formula>0</formula>
    </cfRule>
  </conditionalFormatting>
  <conditionalFormatting sqref="C26">
    <cfRule type="cellIs" dxfId="0" priority="1" operator="lessThan">
      <formula>0</formula>
    </cfRule>
  </conditionalFormatting>
  <printOptions horizontalCentered="1"/>
  <pageMargins left="0.39370078740157483" right="0.39370078740157483" top="0.39370078740157483" bottom="0.39370078740157483" header="0.39370078740157483" footer="0.39370078740157483"/>
  <pageSetup paperSize="9" scale="82" orientation="portrait" r:id="rId1"/>
  <rowBreaks count="1" manualBreakCount="1">
    <brk id="2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tabSelected="1" workbookViewId="0">
      <selection sqref="A1:B26"/>
    </sheetView>
  </sheetViews>
  <sheetFormatPr defaultRowHeight="15" x14ac:dyDescent="0.25"/>
  <cols>
    <col min="1" max="1" width="71.42578125" style="84" customWidth="1"/>
    <col min="2" max="16384" width="9.140625" style="84"/>
  </cols>
  <sheetData>
    <row r="1" spans="1:2" ht="30" customHeight="1" x14ac:dyDescent="0.25">
      <c r="A1" s="94" t="s">
        <v>93</v>
      </c>
      <c r="B1" s="95"/>
    </row>
    <row r="2" spans="1:2" s="85" customFormat="1" ht="30" customHeight="1" x14ac:dyDescent="0.25">
      <c r="A2" s="90" t="s">
        <v>104</v>
      </c>
      <c r="B2" s="91"/>
    </row>
    <row r="3" spans="1:2" ht="29.25" customHeight="1" x14ac:dyDescent="0.25">
      <c r="A3" s="88" t="s">
        <v>94</v>
      </c>
      <c r="B3" s="89"/>
    </row>
    <row r="4" spans="1:2" ht="20.100000000000001" customHeight="1" x14ac:dyDescent="0.25">
      <c r="A4" s="86" t="s">
        <v>95</v>
      </c>
      <c r="B4" s="86">
        <v>100</v>
      </c>
    </row>
    <row r="5" spans="1:2" ht="20.100000000000001" customHeight="1" x14ac:dyDescent="0.25">
      <c r="A5" s="86" t="s">
        <v>96</v>
      </c>
      <c r="B5" s="86">
        <v>110</v>
      </c>
    </row>
    <row r="6" spans="1:2" ht="20.100000000000001" customHeight="1" x14ac:dyDescent="0.25">
      <c r="A6" s="86" t="s">
        <v>97</v>
      </c>
      <c r="B6" s="86">
        <f>B4-B5</f>
        <v>-10</v>
      </c>
    </row>
    <row r="7" spans="1:2" ht="20.100000000000001" customHeight="1" x14ac:dyDescent="0.25">
      <c r="A7" s="86" t="s">
        <v>98</v>
      </c>
      <c r="B7" s="86">
        <v>-5</v>
      </c>
    </row>
    <row r="8" spans="1:2" ht="24.95" customHeight="1" x14ac:dyDescent="0.25">
      <c r="A8" s="92" t="s">
        <v>99</v>
      </c>
      <c r="B8" s="93">
        <f>B5+B6+B7</f>
        <v>95</v>
      </c>
    </row>
    <row r="9" spans="1:2" ht="29.25" customHeight="1" x14ac:dyDescent="0.25">
      <c r="A9" s="87" t="s">
        <v>100</v>
      </c>
      <c r="B9" s="86"/>
    </row>
    <row r="10" spans="1:2" ht="20.100000000000001" customHeight="1" x14ac:dyDescent="0.25">
      <c r="A10" s="86" t="s">
        <v>103</v>
      </c>
      <c r="B10" s="86">
        <v>115</v>
      </c>
    </row>
    <row r="11" spans="1:2" ht="20.100000000000001" customHeight="1" x14ac:dyDescent="0.25">
      <c r="A11" s="86" t="s">
        <v>101</v>
      </c>
      <c r="B11" s="86">
        <f>B6+B7</f>
        <v>-15</v>
      </c>
    </row>
    <row r="12" spans="1:2" ht="24.95" customHeight="1" x14ac:dyDescent="0.25">
      <c r="A12" s="92" t="s">
        <v>102</v>
      </c>
      <c r="B12" s="93">
        <f>B10+B11</f>
        <v>100</v>
      </c>
    </row>
    <row r="15" spans="1:2" ht="30" customHeight="1" x14ac:dyDescent="0.25">
      <c r="A15" s="94" t="s">
        <v>105</v>
      </c>
      <c r="B15" s="95"/>
    </row>
    <row r="16" spans="1:2" s="85" customFormat="1" ht="30" customHeight="1" x14ac:dyDescent="0.25">
      <c r="A16" s="90" t="s">
        <v>106</v>
      </c>
      <c r="B16" s="91"/>
    </row>
    <row r="17" spans="1:2" ht="29.25" customHeight="1" x14ac:dyDescent="0.25">
      <c r="A17" s="88" t="s">
        <v>94</v>
      </c>
      <c r="B17" s="89"/>
    </row>
    <row r="18" spans="1:2" ht="20.100000000000001" customHeight="1" x14ac:dyDescent="0.25">
      <c r="A18" s="86" t="s">
        <v>95</v>
      </c>
      <c r="B18" s="86">
        <v>100</v>
      </c>
    </row>
    <row r="19" spans="1:2" ht="20.100000000000001" customHeight="1" x14ac:dyDescent="0.25">
      <c r="A19" s="86" t="s">
        <v>107</v>
      </c>
      <c r="B19" s="86">
        <v>100</v>
      </c>
    </row>
    <row r="20" spans="1:2" ht="20.100000000000001" customHeight="1" x14ac:dyDescent="0.25">
      <c r="A20" s="86" t="s">
        <v>97</v>
      </c>
      <c r="B20" s="86">
        <f>B18-B19</f>
        <v>0</v>
      </c>
    </row>
    <row r="21" spans="1:2" ht="20.100000000000001" customHeight="1" x14ac:dyDescent="0.25">
      <c r="A21" s="86" t="s">
        <v>98</v>
      </c>
      <c r="B21" s="86">
        <v>-5</v>
      </c>
    </row>
    <row r="22" spans="1:2" ht="24.95" customHeight="1" x14ac:dyDescent="0.25">
      <c r="A22" s="92" t="s">
        <v>99</v>
      </c>
      <c r="B22" s="93">
        <f>B19+B20+B21</f>
        <v>95</v>
      </c>
    </row>
    <row r="23" spans="1:2" ht="29.25" customHeight="1" x14ac:dyDescent="0.25">
      <c r="A23" s="87" t="s">
        <v>100</v>
      </c>
      <c r="B23" s="86"/>
    </row>
    <row r="24" spans="1:2" ht="20.100000000000001" customHeight="1" x14ac:dyDescent="0.25">
      <c r="A24" s="86" t="s">
        <v>103</v>
      </c>
      <c r="B24" s="86">
        <v>115</v>
      </c>
    </row>
    <row r="25" spans="1:2" ht="20.100000000000001" customHeight="1" x14ac:dyDescent="0.25">
      <c r="A25" s="86" t="s">
        <v>108</v>
      </c>
      <c r="B25" s="86">
        <f>B20+B21-10</f>
        <v>-15</v>
      </c>
    </row>
    <row r="26" spans="1:2" ht="24.95" customHeight="1" x14ac:dyDescent="0.25">
      <c r="A26" s="92" t="s">
        <v>102</v>
      </c>
      <c r="B26" s="93">
        <f>B24+B25</f>
        <v>100</v>
      </c>
    </row>
  </sheetData>
  <mergeCells count="4">
    <mergeCell ref="A2:B2"/>
    <mergeCell ref="A1:B1"/>
    <mergeCell ref="A15:B15"/>
    <mergeCell ref="A16:B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Nota metodologica</vt:lpstr>
      <vt:lpstr>Costituzione 2010-2014</vt:lpstr>
      <vt:lpstr>Destinazione 2010-2014</vt:lpstr>
      <vt:lpstr>Costituzione da 2015</vt:lpstr>
      <vt:lpstr>Destinazione da 2015</vt:lpstr>
      <vt:lpstr>Esempi</vt:lpstr>
      <vt:lpstr>'Costituzione 2010-2014'!Area_stampa</vt:lpstr>
      <vt:lpstr>'Costituzione da 2015'!Area_stampa</vt:lpstr>
      <vt:lpstr>'Destinazione 2010-2014'!Area_stampa</vt:lpstr>
      <vt:lpstr>'Destinazione da 2015'!Area_stampa</vt:lpstr>
      <vt:lpstr>Esempi!Area_stampa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Pierluigi</dc:creator>
  <cp:lastModifiedBy>Utente</cp:lastModifiedBy>
  <cp:lastPrinted>2015-11-01T15:30:19Z</cp:lastPrinted>
  <dcterms:created xsi:type="dcterms:W3CDTF">2012-12-19T21:39:06Z</dcterms:created>
  <dcterms:modified xsi:type="dcterms:W3CDTF">2015-11-01T17:43:30Z</dcterms:modified>
</cp:coreProperties>
</file>